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7620" firstSheet="1" activeTab="3"/>
  </bookViews>
  <sheets>
    <sheet name="GPF without HRA" sheetId="1" r:id="rId1"/>
    <sheet name="GPF with HRA " sheetId="5" r:id="rId2"/>
    <sheet name="NPS with HRA" sheetId="4" r:id="rId3"/>
    <sheet name="NPS without HRA" sheetId="7" r:id="rId4"/>
  </sheets>
  <calcPr calcId="162913"/>
</workbook>
</file>

<file path=xl/calcChain.xml><?xml version="1.0" encoding="utf-8"?>
<calcChain xmlns="http://schemas.openxmlformats.org/spreadsheetml/2006/main">
  <c r="M48" i="1" l="1"/>
  <c r="G18" i="1"/>
  <c r="F9" i="5"/>
  <c r="F5" i="5"/>
  <c r="D6" i="1" l="1"/>
  <c r="D8" i="1" s="1"/>
  <c r="D6" i="5"/>
  <c r="E6" i="5" s="1"/>
  <c r="J18" i="1"/>
  <c r="C9" i="1"/>
  <c r="C9" i="5"/>
  <c r="E5" i="5"/>
  <c r="D8" i="5" l="1"/>
  <c r="D9" i="5" s="1"/>
  <c r="D10" i="5" s="1"/>
  <c r="D11" i="5" s="1"/>
  <c r="D12" i="5" s="1"/>
  <c r="D13" i="5" s="1"/>
  <c r="D14" i="5" s="1"/>
  <c r="D15" i="5" s="1"/>
  <c r="D16" i="5" s="1"/>
  <c r="E8" i="5"/>
  <c r="D7" i="5"/>
  <c r="E7" i="5" s="1"/>
  <c r="D7" i="1"/>
  <c r="D9" i="1"/>
  <c r="C46" i="7"/>
  <c r="Q18" i="7"/>
  <c r="N52" i="7" s="1"/>
  <c r="P18" i="7"/>
  <c r="N33" i="7" s="1"/>
  <c r="M18" i="7"/>
  <c r="J18" i="7"/>
  <c r="I18" i="7"/>
  <c r="H18" i="7"/>
  <c r="N17" i="7"/>
  <c r="O17" i="7" s="1"/>
  <c r="L17" i="7"/>
  <c r="N9" i="7"/>
  <c r="O9" i="7" s="1"/>
  <c r="K18" i="7"/>
  <c r="N11" i="7" l="1"/>
  <c r="O11" i="7" s="1"/>
  <c r="N13" i="7"/>
  <c r="O13" i="7" s="1"/>
  <c r="N15" i="7"/>
  <c r="O15" i="7" s="1"/>
  <c r="L9" i="7"/>
  <c r="D10" i="1"/>
  <c r="R18" i="7"/>
  <c r="Q22" i="7" s="1"/>
  <c r="F18" i="7"/>
  <c r="Q20" i="7" s="1"/>
  <c r="B18" i="7"/>
  <c r="N5" i="7"/>
  <c r="N7" i="7"/>
  <c r="O7" i="7" s="1"/>
  <c r="N10" i="7"/>
  <c r="O10" i="7" s="1"/>
  <c r="N12" i="7"/>
  <c r="O12" i="7" s="1"/>
  <c r="L5" i="7"/>
  <c r="L6" i="7" l="1"/>
  <c r="N6" i="7"/>
  <c r="O6" i="7" s="1"/>
  <c r="D11" i="1"/>
  <c r="N8" i="7"/>
  <c r="O8" i="7" s="1"/>
  <c r="L8" i="7"/>
  <c r="N16" i="7"/>
  <c r="O16" i="7" s="1"/>
  <c r="L10" i="7"/>
  <c r="O5" i="7"/>
  <c r="N14" i="7"/>
  <c r="O14" i="7" s="1"/>
  <c r="C18" i="7"/>
  <c r="Q21" i="7" s="1"/>
  <c r="Q23" i="7" s="1"/>
  <c r="L7" i="7"/>
  <c r="L11" i="7" l="1"/>
  <c r="D12" i="1"/>
  <c r="N30" i="7"/>
  <c r="Q24" i="7"/>
  <c r="N18" i="7"/>
  <c r="G18" i="7"/>
  <c r="O18" i="7"/>
  <c r="L12" i="7" l="1"/>
  <c r="D13" i="1"/>
  <c r="N39" i="7"/>
  <c r="N40" i="7" s="1"/>
  <c r="E29" i="7"/>
  <c r="E46" i="7" s="1"/>
  <c r="N42" i="7" s="1"/>
  <c r="E47" i="7"/>
  <c r="N43" i="7" s="1"/>
  <c r="L13" i="7" l="1"/>
  <c r="D14" i="1"/>
  <c r="L14" i="7" l="1"/>
  <c r="D15" i="1"/>
  <c r="L15" i="7" l="1"/>
  <c r="D16" i="1"/>
  <c r="E18" i="7" l="1"/>
  <c r="D18" i="7"/>
  <c r="L18" i="7" s="1"/>
  <c r="H20" i="7" s="1"/>
  <c r="H23" i="7" s="1"/>
  <c r="N28" i="7" s="1"/>
  <c r="N41" i="7" s="1"/>
  <c r="N44" i="7" s="1"/>
  <c r="S49" i="5"/>
  <c r="S50" i="5" s="1"/>
  <c r="S51" i="5" s="1"/>
  <c r="C46" i="5"/>
  <c r="U44" i="5"/>
  <c r="V44" i="5" s="1"/>
  <c r="U43" i="5"/>
  <c r="V43" i="5" s="1"/>
  <c r="N43" i="5"/>
  <c r="U42" i="5"/>
  <c r="V42" i="5" s="1"/>
  <c r="U41" i="5"/>
  <c r="N39" i="5"/>
  <c r="Q18" i="5"/>
  <c r="N52" i="5" s="1"/>
  <c r="P18" i="5"/>
  <c r="N33" i="5" s="1"/>
  <c r="M18" i="5"/>
  <c r="E29" i="5" s="1"/>
  <c r="E46" i="5" s="1"/>
  <c r="N42" i="5" s="1"/>
  <c r="J18" i="5"/>
  <c r="I18" i="5"/>
  <c r="H18" i="5"/>
  <c r="G18" i="5"/>
  <c r="D18" i="5"/>
  <c r="N17" i="5"/>
  <c r="O17" i="5" s="1"/>
  <c r="L17" i="5"/>
  <c r="R16" i="5"/>
  <c r="N16" i="5"/>
  <c r="O16" i="5" s="1"/>
  <c r="E16" i="5"/>
  <c r="B16" i="5"/>
  <c r="R15" i="5"/>
  <c r="N15" i="5"/>
  <c r="O15" i="5" s="1"/>
  <c r="E15" i="5"/>
  <c r="B15" i="5"/>
  <c r="R14" i="5"/>
  <c r="N14" i="5"/>
  <c r="O14" i="5" s="1"/>
  <c r="E14" i="5"/>
  <c r="B14" i="5"/>
  <c r="R13" i="5"/>
  <c r="O13" i="5"/>
  <c r="N13" i="5"/>
  <c r="E13" i="5"/>
  <c r="B13" i="5"/>
  <c r="R12" i="5"/>
  <c r="N12" i="5"/>
  <c r="O12" i="5" s="1"/>
  <c r="E12" i="5"/>
  <c r="B12" i="5"/>
  <c r="R11" i="5"/>
  <c r="N11" i="5"/>
  <c r="O11" i="5" s="1"/>
  <c r="E11" i="5"/>
  <c r="B11" i="5"/>
  <c r="R10" i="5"/>
  <c r="N10" i="5"/>
  <c r="O10" i="5" s="1"/>
  <c r="E10" i="5"/>
  <c r="B10" i="5"/>
  <c r="R9" i="5"/>
  <c r="N9" i="5"/>
  <c r="O9" i="5" s="1"/>
  <c r="E9" i="5"/>
  <c r="L9" i="5" s="1"/>
  <c r="R8" i="5"/>
  <c r="N8" i="5"/>
  <c r="O8" i="5" s="1"/>
  <c r="K18" i="5"/>
  <c r="B8" i="5"/>
  <c r="R7" i="5"/>
  <c r="O7" i="5"/>
  <c r="N7" i="5"/>
  <c r="B7" i="5"/>
  <c r="F7" i="5" s="1"/>
  <c r="R6" i="5"/>
  <c r="N6" i="5"/>
  <c r="O6" i="5" s="1"/>
  <c r="B6" i="5"/>
  <c r="F6" i="5" s="1"/>
  <c r="N5" i="5"/>
  <c r="O5" i="5" s="1"/>
  <c r="C5" i="5"/>
  <c r="R18" i="5" l="1"/>
  <c r="Q22" i="5" s="1"/>
  <c r="V45" i="5"/>
  <c r="F10" i="5"/>
  <c r="C10" i="5"/>
  <c r="L10" i="5" s="1"/>
  <c r="F16" i="5"/>
  <c r="C16" i="5"/>
  <c r="F11" i="5"/>
  <c r="C11" i="5"/>
  <c r="L11" i="5" s="1"/>
  <c r="F14" i="5"/>
  <c r="C14" i="5"/>
  <c r="F15" i="5"/>
  <c r="C15" i="5"/>
  <c r="L15" i="5" s="1"/>
  <c r="F12" i="5"/>
  <c r="C12" i="5"/>
  <c r="F13" i="5"/>
  <c r="C13" i="5"/>
  <c r="L13" i="5" s="1"/>
  <c r="C8" i="5"/>
  <c r="F8" i="5"/>
  <c r="C7" i="5"/>
  <c r="L7" i="5" s="1"/>
  <c r="M47" i="7"/>
  <c r="N47" i="7" s="1"/>
  <c r="M48" i="7"/>
  <c r="N48" i="7" s="1"/>
  <c r="M45" i="7"/>
  <c r="M46" i="7"/>
  <c r="N46" i="7" s="1"/>
  <c r="L16" i="7"/>
  <c r="E18" i="5"/>
  <c r="O18" i="5"/>
  <c r="B18" i="5"/>
  <c r="N18" i="5"/>
  <c r="L5" i="5"/>
  <c r="C6" i="5"/>
  <c r="L6" i="5" s="1"/>
  <c r="L12" i="5"/>
  <c r="L14" i="5"/>
  <c r="L16" i="5"/>
  <c r="N9" i="4"/>
  <c r="O9" i="4" s="1"/>
  <c r="C46" i="4"/>
  <c r="Q18" i="4"/>
  <c r="N52" i="4" s="1"/>
  <c r="P18" i="4"/>
  <c r="N33" i="4" s="1"/>
  <c r="M18" i="4"/>
  <c r="J18" i="4"/>
  <c r="I18" i="4"/>
  <c r="H18" i="4"/>
  <c r="D18" i="4"/>
  <c r="N17" i="4"/>
  <c r="O17" i="4" s="1"/>
  <c r="L17" i="4"/>
  <c r="K18" i="4"/>
  <c r="R18" i="4"/>
  <c r="Q22" i="4" s="1"/>
  <c r="E18" i="4"/>
  <c r="L9" i="4" l="1"/>
  <c r="F18" i="5"/>
  <c r="Q20" i="5" s="1"/>
  <c r="L8" i="5"/>
  <c r="N49" i="7"/>
  <c r="N50" i="7" s="1"/>
  <c r="N51" i="7" s="1"/>
  <c r="N53" i="7" s="1"/>
  <c r="B18" i="4"/>
  <c r="N5" i="4"/>
  <c r="O5" i="4" s="1"/>
  <c r="C18" i="5"/>
  <c r="Q21" i="5" s="1"/>
  <c r="Q23" i="5" s="1"/>
  <c r="N6" i="4"/>
  <c r="O6" i="4" s="1"/>
  <c r="F18" i="4"/>
  <c r="Q20" i="4" s="1"/>
  <c r="N54" i="7" l="1"/>
  <c r="L18" i="5"/>
  <c r="H20" i="5" s="1"/>
  <c r="H23" i="5" s="1"/>
  <c r="N28" i="5" s="1"/>
  <c r="N12" i="4"/>
  <c r="O12" i="4" s="1"/>
  <c r="N16" i="4"/>
  <c r="O16" i="4" s="1"/>
  <c r="N15" i="4"/>
  <c r="O15" i="4" s="1"/>
  <c r="N11" i="4"/>
  <c r="O11" i="4" s="1"/>
  <c r="N10" i="4"/>
  <c r="O10" i="4" s="1"/>
  <c r="N14" i="4"/>
  <c r="O14" i="4" s="1"/>
  <c r="N13" i="4"/>
  <c r="O13" i="4" s="1"/>
  <c r="L5" i="4"/>
  <c r="L8" i="4"/>
  <c r="C18" i="4"/>
  <c r="Q21" i="4" s="1"/>
  <c r="Q23" i="4" s="1"/>
  <c r="N7" i="4"/>
  <c r="O7" i="4" s="1"/>
  <c r="N30" i="5"/>
  <c r="N40" i="5" s="1"/>
  <c r="Q24" i="5"/>
  <c r="L6" i="4"/>
  <c r="C46" i="1"/>
  <c r="N43" i="1"/>
  <c r="N39" i="1"/>
  <c r="Q18" i="1"/>
  <c r="N52" i="1" s="1"/>
  <c r="N33" i="1"/>
  <c r="M18" i="1"/>
  <c r="E29" i="1" s="1"/>
  <c r="E46" i="1" s="1"/>
  <c r="N42" i="1" s="1"/>
  <c r="I18" i="1"/>
  <c r="H18" i="1"/>
  <c r="F18" i="1"/>
  <c r="Q20" i="1" s="1"/>
  <c r="D18" i="1"/>
  <c r="N17" i="1"/>
  <c r="O17" i="1" s="1"/>
  <c r="L17" i="1"/>
  <c r="R16" i="1"/>
  <c r="N16" i="1"/>
  <c r="O16" i="1" s="1"/>
  <c r="B16" i="1"/>
  <c r="R15" i="1"/>
  <c r="N15" i="1"/>
  <c r="O15" i="1" s="1"/>
  <c r="B15" i="1"/>
  <c r="C15" i="1" s="1"/>
  <c r="R14" i="1"/>
  <c r="N14" i="1"/>
  <c r="O14" i="1" s="1"/>
  <c r="B14" i="1"/>
  <c r="C14" i="1" s="1"/>
  <c r="R13" i="1"/>
  <c r="N13" i="1"/>
  <c r="O13" i="1" s="1"/>
  <c r="B13" i="1"/>
  <c r="C13" i="1" s="1"/>
  <c r="R12" i="1"/>
  <c r="N12" i="1"/>
  <c r="O12" i="1" s="1"/>
  <c r="B12" i="1"/>
  <c r="C12" i="1" s="1"/>
  <c r="R11" i="1"/>
  <c r="N11" i="1"/>
  <c r="O11" i="1" s="1"/>
  <c r="B11" i="1"/>
  <c r="C11" i="1" s="1"/>
  <c r="R10" i="1"/>
  <c r="N10" i="1"/>
  <c r="O10" i="1" s="1"/>
  <c r="B10" i="1"/>
  <c r="C10" i="1" s="1"/>
  <c r="R9" i="1"/>
  <c r="N9" i="1"/>
  <c r="O9" i="1" s="1"/>
  <c r="R8" i="1"/>
  <c r="N8" i="1"/>
  <c r="O8" i="1" s="1"/>
  <c r="K18" i="1"/>
  <c r="B8" i="1"/>
  <c r="R7" i="1"/>
  <c r="N7" i="1"/>
  <c r="O7" i="1" s="1"/>
  <c r="B7" i="1"/>
  <c r="R6" i="1"/>
  <c r="N6" i="1"/>
  <c r="O6" i="1" s="1"/>
  <c r="B6" i="1"/>
  <c r="N5" i="1"/>
  <c r="C5" i="1"/>
  <c r="N41" i="5" l="1"/>
  <c r="N44" i="5" s="1"/>
  <c r="M47" i="5" s="1"/>
  <c r="N47" i="5" s="1"/>
  <c r="C16" i="1"/>
  <c r="L16" i="1" s="1"/>
  <c r="L16" i="4"/>
  <c r="L13" i="4"/>
  <c r="L15" i="4"/>
  <c r="L12" i="4"/>
  <c r="L11" i="4"/>
  <c r="L10" i="4"/>
  <c r="L14" i="4"/>
  <c r="N30" i="4"/>
  <c r="Q24" i="4"/>
  <c r="L7" i="4"/>
  <c r="G18" i="4"/>
  <c r="N8" i="4"/>
  <c r="O8" i="4" s="1"/>
  <c r="O18" i="4" s="1"/>
  <c r="L12" i="1"/>
  <c r="B18" i="1"/>
  <c r="L9" i="1"/>
  <c r="L10" i="1"/>
  <c r="L14" i="1"/>
  <c r="R18" i="1"/>
  <c r="Q22" i="1" s="1"/>
  <c r="E18" i="1"/>
  <c r="C6" i="1"/>
  <c r="L6" i="1" s="1"/>
  <c r="C8" i="1"/>
  <c r="L8" i="1" s="1"/>
  <c r="L5" i="1"/>
  <c r="N18" i="1"/>
  <c r="O5" i="1"/>
  <c r="O18" i="1" s="1"/>
  <c r="C7" i="1"/>
  <c r="L11" i="1"/>
  <c r="L13" i="1"/>
  <c r="L15" i="1"/>
  <c r="M46" i="5" l="1"/>
  <c r="N46" i="5" s="1"/>
  <c r="M45" i="5"/>
  <c r="M48" i="5"/>
  <c r="N48" i="5" s="1"/>
  <c r="S35" i="5"/>
  <c r="E47" i="4"/>
  <c r="N43" i="4" s="1"/>
  <c r="E29" i="4"/>
  <c r="E46" i="4" s="1"/>
  <c r="N42" i="4" s="1"/>
  <c r="N39" i="4"/>
  <c r="N40" i="4" s="1"/>
  <c r="L18" i="4"/>
  <c r="H20" i="4" s="1"/>
  <c r="H23" i="4" s="1"/>
  <c r="N28" i="4" s="1"/>
  <c r="N18" i="4"/>
  <c r="C18" i="1"/>
  <c r="L18" i="1" s="1"/>
  <c r="H20" i="1" s="1"/>
  <c r="H23" i="1" s="1"/>
  <c r="N28" i="1" s="1"/>
  <c r="L7" i="1"/>
  <c r="N49" i="5" l="1"/>
  <c r="N50" i="5" s="1"/>
  <c r="N51" i="5" s="1"/>
  <c r="Q21" i="1"/>
  <c r="Q23" i="1" s="1"/>
  <c r="Q24" i="1" s="1"/>
  <c r="N41" i="4"/>
  <c r="N44" i="4" s="1"/>
  <c r="N30" i="1" l="1"/>
  <c r="N40" i="1" s="1"/>
  <c r="N41" i="1" s="1"/>
  <c r="N44" i="1" s="1"/>
  <c r="N48" i="1" s="1"/>
  <c r="M47" i="4"/>
  <c r="N47" i="4" s="1"/>
  <c r="M45" i="4"/>
  <c r="M48" i="4"/>
  <c r="N48" i="4" s="1"/>
  <c r="M46" i="4"/>
  <c r="N46" i="4" s="1"/>
  <c r="N53" i="5"/>
  <c r="N54" i="5"/>
  <c r="M45" i="1" l="1"/>
  <c r="M47" i="1"/>
  <c r="N47" i="1" s="1"/>
  <c r="M46" i="1"/>
  <c r="N46" i="1" s="1"/>
  <c r="N49" i="4"/>
  <c r="N49" i="1" l="1"/>
  <c r="N50" i="1" s="1"/>
  <c r="N51" i="1" s="1"/>
  <c r="N54" i="1" s="1"/>
  <c r="N50" i="4"/>
  <c r="N51" i="4" s="1"/>
  <c r="N53" i="4" l="1"/>
  <c r="N54" i="4"/>
  <c r="N53" i="1"/>
</calcChain>
</file>

<file path=xl/sharedStrings.xml><?xml version="1.0" encoding="utf-8"?>
<sst xmlns="http://schemas.openxmlformats.org/spreadsheetml/2006/main" count="416" uniqueCount="106">
  <si>
    <t xml:space="preserve">Employee Name </t>
  </si>
  <si>
    <t>Designation</t>
  </si>
  <si>
    <t>PAN NO</t>
  </si>
  <si>
    <t>Emp.Code</t>
  </si>
  <si>
    <t>Month</t>
  </si>
  <si>
    <t>Pay in Pay Band</t>
  </si>
  <si>
    <t>D.A</t>
  </si>
  <si>
    <t>T.A</t>
  </si>
  <si>
    <t>D.A on T.A</t>
  </si>
  <si>
    <t>HRA</t>
  </si>
  <si>
    <t>NPS</t>
  </si>
  <si>
    <t>Lve Encas</t>
  </si>
  <si>
    <t>DA Arrear</t>
  </si>
  <si>
    <t>Gross Total</t>
  </si>
  <si>
    <t>GPF</t>
  </si>
  <si>
    <t>EPF / CPF MS</t>
  </si>
  <si>
    <t>EPF/ CPF OS</t>
  </si>
  <si>
    <t>P. Tax</t>
  </si>
  <si>
    <t>Income Tax</t>
  </si>
  <si>
    <t>House Rent</t>
  </si>
  <si>
    <t>7CPC arrear</t>
  </si>
  <si>
    <t>Total</t>
  </si>
  <si>
    <t>TOTAL INCOME DETAILS</t>
  </si>
  <si>
    <t>(a)</t>
  </si>
  <si>
    <t>Income from salary</t>
  </si>
  <si>
    <t xml:space="preserve">Total HRA Drawn </t>
  </si>
  <si>
    <t>(b)</t>
  </si>
  <si>
    <t>Income unde the head "Income from other sources"</t>
  </si>
  <si>
    <t>10% of Basic +DA</t>
  </si>
  <si>
    <t>(c)</t>
  </si>
  <si>
    <t>Income under the head "Income from house property"</t>
  </si>
  <si>
    <t>Total House Rent Paid</t>
  </si>
  <si>
    <t xml:space="preserve">TOTAL INCOME </t>
  </si>
  <si>
    <t>HRA Exampt</t>
  </si>
  <si>
    <t>Taxable HRA</t>
  </si>
  <si>
    <t>INFORMATIONS FOR THE ASSESSMENT OF INCOME TAX FOR THE YEAR 2018-19</t>
  </si>
  <si>
    <t>Income Tax Calculations</t>
  </si>
  <si>
    <t>Savings Under Section 80C</t>
  </si>
  <si>
    <t>Gross Income</t>
  </si>
  <si>
    <t>Less Allowances U/S 10D,16(i) &amp; 80D</t>
  </si>
  <si>
    <t>LIC (including G.I.)</t>
  </si>
  <si>
    <t>H.R.A.</t>
  </si>
  <si>
    <t xml:space="preserve">LIC   </t>
  </si>
  <si>
    <t>Standard Deduction</t>
  </si>
  <si>
    <t>16(ia)</t>
  </si>
  <si>
    <t xml:space="preserve">NSC </t>
  </si>
  <si>
    <t xml:space="preserve">(c) </t>
  </si>
  <si>
    <t>Children Education Allowance</t>
  </si>
  <si>
    <t>Insurance premium &amp; Others (MF, ULIP, FD etc.)</t>
  </si>
  <si>
    <t>(d)</t>
  </si>
  <si>
    <t>Tax on Employment (professional)</t>
  </si>
  <si>
    <t>Tution Fee</t>
  </si>
  <si>
    <t xml:space="preserve">(e) </t>
  </si>
  <si>
    <t xml:space="preserve">Housing loan Intrest </t>
  </si>
  <si>
    <t>24(2)</t>
  </si>
  <si>
    <t>(f)</t>
  </si>
  <si>
    <t xml:space="preserve">Higher Education Loan Interest </t>
  </si>
  <si>
    <t>80(E)</t>
  </si>
  <si>
    <t>Housing loan principal repayment</t>
  </si>
  <si>
    <t>(g)</t>
  </si>
  <si>
    <t>Deduction for permanent disability</t>
  </si>
  <si>
    <t>Public Provident Fund</t>
  </si>
  <si>
    <t>(i)</t>
  </si>
  <si>
    <t xml:space="preserve">Donation </t>
  </si>
  <si>
    <t>80G</t>
  </si>
  <si>
    <t xml:space="preserve">Any Other   </t>
  </si>
  <si>
    <t xml:space="preserve">Medical Insurance Premium </t>
  </si>
  <si>
    <t>80(D)</t>
  </si>
  <si>
    <t>(h)</t>
  </si>
  <si>
    <t>NPS(MS)</t>
  </si>
  <si>
    <t>Section 80CCC</t>
  </si>
  <si>
    <t>TOTAL Under VI- A&amp;B</t>
  </si>
  <si>
    <t>Net Income after deduction U/S 10D,16(I),80D</t>
  </si>
  <si>
    <t>Section 80CCF</t>
  </si>
  <si>
    <t>Savings under 80C (Upto Rs. 150000)</t>
  </si>
  <si>
    <t xml:space="preserve">NPS -80CCD   (Upto 50000) </t>
  </si>
  <si>
    <t>Taxable Income (3-4-5)</t>
  </si>
  <si>
    <t>TAX UP TO Rs.250,000</t>
  </si>
  <si>
    <t>Fm Rs.2,50,001 TO Rs.5,00,00 (5%)</t>
  </si>
  <si>
    <t>Section 80CCD</t>
  </si>
  <si>
    <t>Fm Rs.5,00,001 TO Rs.10,00,00 (20%)</t>
  </si>
  <si>
    <t>Total Tax Payable</t>
  </si>
  <si>
    <t>Surcharge @ (3+1)% of Tax Paid</t>
  </si>
  <si>
    <t>Total Tax Payable (9+10)</t>
  </si>
  <si>
    <t>Tax Deducted At Source</t>
  </si>
  <si>
    <t>Refund If Any</t>
  </si>
  <si>
    <t>Signature of Employee</t>
  </si>
  <si>
    <t>Checked By</t>
  </si>
  <si>
    <t>Principal</t>
  </si>
  <si>
    <t>Salary Statement For The Year 2019-20</t>
  </si>
  <si>
    <t>Tax due till date</t>
  </si>
  <si>
    <t>CBSE/  NIOS</t>
  </si>
  <si>
    <t>CEA</t>
  </si>
  <si>
    <t>Above Rs.10,00,001  (30%)</t>
  </si>
  <si>
    <t>HRA(8%)</t>
  </si>
  <si>
    <t>xxxxxxxxxxxxxx</t>
  </si>
  <si>
    <t>xxxxxxxxxx</t>
  </si>
  <si>
    <t>Kendriya Vidyalaya, CRPF DGR</t>
  </si>
  <si>
    <t>Kendriya Vidyalaya,CRPF DGR</t>
  </si>
  <si>
    <t>HRA (16%)</t>
  </si>
  <si>
    <t>**************</t>
  </si>
  <si>
    <t>************</t>
  </si>
  <si>
    <t>*****</t>
  </si>
  <si>
    <t>XXXXXX</t>
  </si>
  <si>
    <t>XXXX</t>
  </si>
  <si>
    <t>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</si>
</sst>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B1mmm/yy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theme="1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8" fillId="2" borderId="1" xfId="0" applyFont="1" applyFill="1" applyBorder="1"/>
    <xf numFmtId="0" fontId="7" fillId="2" borderId="2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0" fillId="0" borderId="1" xfId="0" applyBorder="1"/>
    <xf numFmtId="0" fontId="8" fillId="2" borderId="2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/>
    <xf numFmtId="0" fontId="0" fillId="0" borderId="2" xfId="0" applyBorder="1" applyAlignment="1"/>
    <xf numFmtId="0" fontId="0" fillId="0" borderId="4" xfId="0" applyBorder="1" applyAlignment="1"/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0" fillId="0" borderId="8" xfId="0" applyBorder="1"/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11" fillId="0" borderId="2" xfId="0" applyFont="1" applyBorder="1" applyAlignment="1"/>
    <xf numFmtId="0" fontId="0" fillId="0" borderId="4" xfId="0" applyBorder="1"/>
    <xf numFmtId="0" fontId="12" fillId="0" borderId="0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0" borderId="3" xfId="0" applyBorder="1" applyAlignment="1"/>
    <xf numFmtId="0" fontId="0" fillId="0" borderId="1" xfId="0" applyBorder="1" applyAlignment="1">
      <alignment horizontal="left"/>
    </xf>
    <xf numFmtId="0" fontId="0" fillId="4" borderId="1" xfId="0" applyFill="1" applyBorder="1"/>
    <xf numFmtId="0" fontId="14" fillId="0" borderId="2" xfId="0" applyFont="1" applyBorder="1" applyAlignment="1"/>
    <xf numFmtId="0" fontId="2" fillId="0" borderId="0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1" fontId="0" fillId="0" borderId="1" xfId="0" applyNumberFormat="1" applyBorder="1" applyAlignment="1">
      <alignment horizontal="right"/>
    </xf>
    <xf numFmtId="1" fontId="0" fillId="5" borderId="1" xfId="0" applyNumberFormat="1" applyFill="1" applyBorder="1" applyAlignment="1">
      <alignment horizontal="right"/>
    </xf>
    <xf numFmtId="1" fontId="2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center"/>
    </xf>
    <xf numFmtId="0" fontId="0" fillId="0" borderId="0" xfId="0" applyBorder="1"/>
    <xf numFmtId="0" fontId="4" fillId="0" borderId="0" xfId="0" applyFont="1"/>
    <xf numFmtId="0" fontId="4" fillId="0" borderId="0" xfId="0" applyFont="1" applyAlignment="1">
      <alignment horizontal="right"/>
    </xf>
    <xf numFmtId="0" fontId="0" fillId="0" borderId="0" xfId="0" applyProtection="1"/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 horizontal="left"/>
    </xf>
    <xf numFmtId="0" fontId="7" fillId="6" borderId="2" xfId="0" applyFont="1" applyFill="1" applyBorder="1" applyAlignment="1">
      <alignment horizontal="center"/>
    </xf>
    <xf numFmtId="0" fontId="8" fillId="6" borderId="1" xfId="0" applyFont="1" applyFill="1" applyBorder="1"/>
    <xf numFmtId="0" fontId="8" fillId="6" borderId="2" xfId="0" applyFont="1" applyFill="1" applyBorder="1" applyAlignment="1">
      <alignment horizontal="center"/>
    </xf>
    <xf numFmtId="0" fontId="0" fillId="6" borderId="1" xfId="0" applyFill="1" applyBorder="1" applyAlignment="1">
      <alignment horizontal="center" vertical="center" wrapText="1"/>
    </xf>
    <xf numFmtId="0" fontId="0" fillId="6" borderId="0" xfId="0" applyFill="1"/>
    <xf numFmtId="0" fontId="0" fillId="6" borderId="1" xfId="0" applyFill="1" applyBorder="1"/>
    <xf numFmtId="0" fontId="2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0" fillId="6" borderId="2" xfId="0" applyFill="1" applyBorder="1" applyAlignment="1"/>
    <xf numFmtId="0" fontId="13" fillId="6" borderId="13" xfId="0" applyFont="1" applyFill="1" applyBorder="1" applyAlignment="1" applyProtection="1">
      <alignment vertical="center"/>
      <protection hidden="1"/>
    </xf>
    <xf numFmtId="1" fontId="0" fillId="6" borderId="1" xfId="0" applyNumberFormat="1" applyFill="1" applyBorder="1" applyAlignment="1">
      <alignment horizontal="right"/>
    </xf>
    <xf numFmtId="1" fontId="13" fillId="6" borderId="13" xfId="0" applyNumberFormat="1" applyFont="1" applyFill="1" applyBorder="1" applyAlignment="1" applyProtection="1">
      <alignment vertical="center"/>
      <protection hidden="1"/>
    </xf>
    <xf numFmtId="0" fontId="15" fillId="2" borderId="2" xfId="0" applyFont="1" applyFill="1" applyBorder="1" applyAlignment="1">
      <alignment horizontal="center"/>
    </xf>
    <xf numFmtId="0" fontId="16" fillId="0" borderId="2" xfId="0" applyFont="1" applyBorder="1" applyAlignment="1"/>
    <xf numFmtId="0" fontId="0" fillId="0" borderId="2" xfId="0" applyFont="1" applyBorder="1" applyAlignment="1"/>
    <xf numFmtId="0" fontId="11" fillId="0" borderId="3" xfId="0" applyFont="1" applyBorder="1" applyAlignment="1"/>
    <xf numFmtId="0" fontId="11" fillId="0" borderId="4" xfId="0" applyFont="1" applyBorder="1" applyAlignment="1"/>
    <xf numFmtId="3" fontId="0" fillId="0" borderId="0" xfId="0" applyNumberFormat="1"/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1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0" fillId="0" borderId="6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"/>
  <sheetViews>
    <sheetView workbookViewId="0">
      <selection activeCell="J8" sqref="J8"/>
    </sheetView>
  </sheetViews>
  <sheetFormatPr defaultRowHeight="15" x14ac:dyDescent="0.25"/>
  <cols>
    <col min="1" max="1" width="7" style="1" customWidth="1"/>
    <col min="2" max="2" width="8.85546875" customWidth="1"/>
    <col min="3" max="3" width="7.85546875" customWidth="1"/>
    <col min="4" max="4" width="7" customWidth="1"/>
    <col min="5" max="6" width="7.5703125" customWidth="1"/>
    <col min="7" max="8" width="7.85546875" customWidth="1"/>
    <col min="9" max="9" width="6.7109375" customWidth="1"/>
    <col min="10" max="10" width="7.85546875" customWidth="1"/>
    <col min="11" max="11" width="7.28515625" customWidth="1"/>
    <col min="12" max="12" width="8.5703125" customWidth="1"/>
    <col min="13" max="14" width="8.28515625" customWidth="1"/>
    <col min="15" max="15" width="8.140625" customWidth="1"/>
    <col min="16" max="16" width="9.140625" customWidth="1"/>
    <col min="17" max="17" width="9.28515625" customWidth="1"/>
    <col min="18" max="18" width="11.28515625" customWidth="1"/>
    <col min="233" max="233" width="7" customWidth="1"/>
    <col min="234" max="234" width="8.85546875" customWidth="1"/>
    <col min="235" max="235" width="7.85546875" customWidth="1"/>
    <col min="236" max="236" width="7" customWidth="1"/>
    <col min="237" max="238" width="7.5703125" customWidth="1"/>
    <col min="239" max="240" width="7.85546875" customWidth="1"/>
    <col min="241" max="241" width="6.7109375" customWidth="1"/>
    <col min="242" max="242" width="6.42578125" customWidth="1"/>
    <col min="243" max="243" width="7.28515625" customWidth="1"/>
    <col min="244" max="244" width="8.5703125" customWidth="1"/>
    <col min="245" max="246" width="8.28515625" customWidth="1"/>
    <col min="247" max="247" width="8.140625" customWidth="1"/>
    <col min="248" max="248" width="9.140625" customWidth="1"/>
    <col min="249" max="249" width="9.28515625" customWidth="1"/>
    <col min="250" max="250" width="9.42578125" customWidth="1"/>
    <col min="251" max="251" width="11.7109375" customWidth="1"/>
    <col min="489" max="489" width="7" customWidth="1"/>
    <col min="490" max="490" width="8.85546875" customWidth="1"/>
    <col min="491" max="491" width="7.85546875" customWidth="1"/>
    <col min="492" max="492" width="7" customWidth="1"/>
    <col min="493" max="494" width="7.5703125" customWidth="1"/>
    <col min="495" max="496" width="7.85546875" customWidth="1"/>
    <col min="497" max="497" width="6.7109375" customWidth="1"/>
    <col min="498" max="498" width="6.42578125" customWidth="1"/>
    <col min="499" max="499" width="7.28515625" customWidth="1"/>
    <col min="500" max="500" width="8.5703125" customWidth="1"/>
    <col min="501" max="502" width="8.28515625" customWidth="1"/>
    <col min="503" max="503" width="8.140625" customWidth="1"/>
    <col min="504" max="504" width="9.140625" customWidth="1"/>
    <col min="505" max="505" width="9.28515625" customWidth="1"/>
    <col min="506" max="506" width="9.42578125" customWidth="1"/>
    <col min="507" max="507" width="11.7109375" customWidth="1"/>
    <col min="745" max="745" width="7" customWidth="1"/>
    <col min="746" max="746" width="8.85546875" customWidth="1"/>
    <col min="747" max="747" width="7.85546875" customWidth="1"/>
    <col min="748" max="748" width="7" customWidth="1"/>
    <col min="749" max="750" width="7.5703125" customWidth="1"/>
    <col min="751" max="752" width="7.85546875" customWidth="1"/>
    <col min="753" max="753" width="6.7109375" customWidth="1"/>
    <col min="754" max="754" width="6.42578125" customWidth="1"/>
    <col min="755" max="755" width="7.28515625" customWidth="1"/>
    <col min="756" max="756" width="8.5703125" customWidth="1"/>
    <col min="757" max="758" width="8.28515625" customWidth="1"/>
    <col min="759" max="759" width="8.140625" customWidth="1"/>
    <col min="760" max="760" width="9.140625" customWidth="1"/>
    <col min="761" max="761" width="9.28515625" customWidth="1"/>
    <col min="762" max="762" width="9.42578125" customWidth="1"/>
    <col min="763" max="763" width="11.7109375" customWidth="1"/>
    <col min="1001" max="1001" width="7" customWidth="1"/>
    <col min="1002" max="1002" width="8.85546875" customWidth="1"/>
    <col min="1003" max="1003" width="7.85546875" customWidth="1"/>
    <col min="1004" max="1004" width="7" customWidth="1"/>
    <col min="1005" max="1006" width="7.5703125" customWidth="1"/>
    <col min="1007" max="1008" width="7.85546875" customWidth="1"/>
    <col min="1009" max="1009" width="6.7109375" customWidth="1"/>
    <col min="1010" max="1010" width="6.42578125" customWidth="1"/>
    <col min="1011" max="1011" width="7.28515625" customWidth="1"/>
    <col min="1012" max="1012" width="8.5703125" customWidth="1"/>
    <col min="1013" max="1014" width="8.28515625" customWidth="1"/>
    <col min="1015" max="1015" width="8.140625" customWidth="1"/>
    <col min="1016" max="1016" width="9.140625" customWidth="1"/>
    <col min="1017" max="1017" width="9.28515625" customWidth="1"/>
    <col min="1018" max="1018" width="9.42578125" customWidth="1"/>
    <col min="1019" max="1019" width="11.7109375" customWidth="1"/>
    <col min="1257" max="1257" width="7" customWidth="1"/>
    <col min="1258" max="1258" width="8.85546875" customWidth="1"/>
    <col min="1259" max="1259" width="7.85546875" customWidth="1"/>
    <col min="1260" max="1260" width="7" customWidth="1"/>
    <col min="1261" max="1262" width="7.5703125" customWidth="1"/>
    <col min="1263" max="1264" width="7.85546875" customWidth="1"/>
    <col min="1265" max="1265" width="6.7109375" customWidth="1"/>
    <col min="1266" max="1266" width="6.42578125" customWidth="1"/>
    <col min="1267" max="1267" width="7.28515625" customWidth="1"/>
    <col min="1268" max="1268" width="8.5703125" customWidth="1"/>
    <col min="1269" max="1270" width="8.28515625" customWidth="1"/>
    <col min="1271" max="1271" width="8.140625" customWidth="1"/>
    <col min="1272" max="1272" width="9.140625" customWidth="1"/>
    <col min="1273" max="1273" width="9.28515625" customWidth="1"/>
    <col min="1274" max="1274" width="9.42578125" customWidth="1"/>
    <col min="1275" max="1275" width="11.7109375" customWidth="1"/>
    <col min="1513" max="1513" width="7" customWidth="1"/>
    <col min="1514" max="1514" width="8.85546875" customWidth="1"/>
    <col min="1515" max="1515" width="7.85546875" customWidth="1"/>
    <col min="1516" max="1516" width="7" customWidth="1"/>
    <col min="1517" max="1518" width="7.5703125" customWidth="1"/>
    <col min="1519" max="1520" width="7.85546875" customWidth="1"/>
    <col min="1521" max="1521" width="6.7109375" customWidth="1"/>
    <col min="1522" max="1522" width="6.42578125" customWidth="1"/>
    <col min="1523" max="1523" width="7.28515625" customWidth="1"/>
    <col min="1524" max="1524" width="8.5703125" customWidth="1"/>
    <col min="1525" max="1526" width="8.28515625" customWidth="1"/>
    <col min="1527" max="1527" width="8.140625" customWidth="1"/>
    <col min="1528" max="1528" width="9.140625" customWidth="1"/>
    <col min="1529" max="1529" width="9.28515625" customWidth="1"/>
    <col min="1530" max="1530" width="9.42578125" customWidth="1"/>
    <col min="1531" max="1531" width="11.7109375" customWidth="1"/>
    <col min="1769" max="1769" width="7" customWidth="1"/>
    <col min="1770" max="1770" width="8.85546875" customWidth="1"/>
    <col min="1771" max="1771" width="7.85546875" customWidth="1"/>
    <col min="1772" max="1772" width="7" customWidth="1"/>
    <col min="1773" max="1774" width="7.5703125" customWidth="1"/>
    <col min="1775" max="1776" width="7.85546875" customWidth="1"/>
    <col min="1777" max="1777" width="6.7109375" customWidth="1"/>
    <col min="1778" max="1778" width="6.42578125" customWidth="1"/>
    <col min="1779" max="1779" width="7.28515625" customWidth="1"/>
    <col min="1780" max="1780" width="8.5703125" customWidth="1"/>
    <col min="1781" max="1782" width="8.28515625" customWidth="1"/>
    <col min="1783" max="1783" width="8.140625" customWidth="1"/>
    <col min="1784" max="1784" width="9.140625" customWidth="1"/>
    <col min="1785" max="1785" width="9.28515625" customWidth="1"/>
    <col min="1786" max="1786" width="9.42578125" customWidth="1"/>
    <col min="1787" max="1787" width="11.7109375" customWidth="1"/>
    <col min="2025" max="2025" width="7" customWidth="1"/>
    <col min="2026" max="2026" width="8.85546875" customWidth="1"/>
    <col min="2027" max="2027" width="7.85546875" customWidth="1"/>
    <col min="2028" max="2028" width="7" customWidth="1"/>
    <col min="2029" max="2030" width="7.5703125" customWidth="1"/>
    <col min="2031" max="2032" width="7.85546875" customWidth="1"/>
    <col min="2033" max="2033" width="6.7109375" customWidth="1"/>
    <col min="2034" max="2034" width="6.42578125" customWidth="1"/>
    <col min="2035" max="2035" width="7.28515625" customWidth="1"/>
    <col min="2036" max="2036" width="8.5703125" customWidth="1"/>
    <col min="2037" max="2038" width="8.28515625" customWidth="1"/>
    <col min="2039" max="2039" width="8.140625" customWidth="1"/>
    <col min="2040" max="2040" width="9.140625" customWidth="1"/>
    <col min="2041" max="2041" width="9.28515625" customWidth="1"/>
    <col min="2042" max="2042" width="9.42578125" customWidth="1"/>
    <col min="2043" max="2043" width="11.7109375" customWidth="1"/>
    <col min="2281" max="2281" width="7" customWidth="1"/>
    <col min="2282" max="2282" width="8.85546875" customWidth="1"/>
    <col min="2283" max="2283" width="7.85546875" customWidth="1"/>
    <col min="2284" max="2284" width="7" customWidth="1"/>
    <col min="2285" max="2286" width="7.5703125" customWidth="1"/>
    <col min="2287" max="2288" width="7.85546875" customWidth="1"/>
    <col min="2289" max="2289" width="6.7109375" customWidth="1"/>
    <col min="2290" max="2290" width="6.42578125" customWidth="1"/>
    <col min="2291" max="2291" width="7.28515625" customWidth="1"/>
    <col min="2292" max="2292" width="8.5703125" customWidth="1"/>
    <col min="2293" max="2294" width="8.28515625" customWidth="1"/>
    <col min="2295" max="2295" width="8.140625" customWidth="1"/>
    <col min="2296" max="2296" width="9.140625" customWidth="1"/>
    <col min="2297" max="2297" width="9.28515625" customWidth="1"/>
    <col min="2298" max="2298" width="9.42578125" customWidth="1"/>
    <col min="2299" max="2299" width="11.7109375" customWidth="1"/>
    <col min="2537" max="2537" width="7" customWidth="1"/>
    <col min="2538" max="2538" width="8.85546875" customWidth="1"/>
    <col min="2539" max="2539" width="7.85546875" customWidth="1"/>
    <col min="2540" max="2540" width="7" customWidth="1"/>
    <col min="2541" max="2542" width="7.5703125" customWidth="1"/>
    <col min="2543" max="2544" width="7.85546875" customWidth="1"/>
    <col min="2545" max="2545" width="6.7109375" customWidth="1"/>
    <col min="2546" max="2546" width="6.42578125" customWidth="1"/>
    <col min="2547" max="2547" width="7.28515625" customWidth="1"/>
    <col min="2548" max="2548" width="8.5703125" customWidth="1"/>
    <col min="2549" max="2550" width="8.28515625" customWidth="1"/>
    <col min="2551" max="2551" width="8.140625" customWidth="1"/>
    <col min="2552" max="2552" width="9.140625" customWidth="1"/>
    <col min="2553" max="2553" width="9.28515625" customWidth="1"/>
    <col min="2554" max="2554" width="9.42578125" customWidth="1"/>
    <col min="2555" max="2555" width="11.7109375" customWidth="1"/>
    <col min="2793" max="2793" width="7" customWidth="1"/>
    <col min="2794" max="2794" width="8.85546875" customWidth="1"/>
    <col min="2795" max="2795" width="7.85546875" customWidth="1"/>
    <col min="2796" max="2796" width="7" customWidth="1"/>
    <col min="2797" max="2798" width="7.5703125" customWidth="1"/>
    <col min="2799" max="2800" width="7.85546875" customWidth="1"/>
    <col min="2801" max="2801" width="6.7109375" customWidth="1"/>
    <col min="2802" max="2802" width="6.42578125" customWidth="1"/>
    <col min="2803" max="2803" width="7.28515625" customWidth="1"/>
    <col min="2804" max="2804" width="8.5703125" customWidth="1"/>
    <col min="2805" max="2806" width="8.28515625" customWidth="1"/>
    <col min="2807" max="2807" width="8.140625" customWidth="1"/>
    <col min="2808" max="2808" width="9.140625" customWidth="1"/>
    <col min="2809" max="2809" width="9.28515625" customWidth="1"/>
    <col min="2810" max="2810" width="9.42578125" customWidth="1"/>
    <col min="2811" max="2811" width="11.7109375" customWidth="1"/>
    <col min="3049" max="3049" width="7" customWidth="1"/>
    <col min="3050" max="3050" width="8.85546875" customWidth="1"/>
    <col min="3051" max="3051" width="7.85546875" customWidth="1"/>
    <col min="3052" max="3052" width="7" customWidth="1"/>
    <col min="3053" max="3054" width="7.5703125" customWidth="1"/>
    <col min="3055" max="3056" width="7.85546875" customWidth="1"/>
    <col min="3057" max="3057" width="6.7109375" customWidth="1"/>
    <col min="3058" max="3058" width="6.42578125" customWidth="1"/>
    <col min="3059" max="3059" width="7.28515625" customWidth="1"/>
    <col min="3060" max="3060" width="8.5703125" customWidth="1"/>
    <col min="3061" max="3062" width="8.28515625" customWidth="1"/>
    <col min="3063" max="3063" width="8.140625" customWidth="1"/>
    <col min="3064" max="3064" width="9.140625" customWidth="1"/>
    <col min="3065" max="3065" width="9.28515625" customWidth="1"/>
    <col min="3066" max="3066" width="9.42578125" customWidth="1"/>
    <col min="3067" max="3067" width="11.7109375" customWidth="1"/>
    <col min="3305" max="3305" width="7" customWidth="1"/>
    <col min="3306" max="3306" width="8.85546875" customWidth="1"/>
    <col min="3307" max="3307" width="7.85546875" customWidth="1"/>
    <col min="3308" max="3308" width="7" customWidth="1"/>
    <col min="3309" max="3310" width="7.5703125" customWidth="1"/>
    <col min="3311" max="3312" width="7.85546875" customWidth="1"/>
    <col min="3313" max="3313" width="6.7109375" customWidth="1"/>
    <col min="3314" max="3314" width="6.42578125" customWidth="1"/>
    <col min="3315" max="3315" width="7.28515625" customWidth="1"/>
    <col min="3316" max="3316" width="8.5703125" customWidth="1"/>
    <col min="3317" max="3318" width="8.28515625" customWidth="1"/>
    <col min="3319" max="3319" width="8.140625" customWidth="1"/>
    <col min="3320" max="3320" width="9.140625" customWidth="1"/>
    <col min="3321" max="3321" width="9.28515625" customWidth="1"/>
    <col min="3322" max="3322" width="9.42578125" customWidth="1"/>
    <col min="3323" max="3323" width="11.7109375" customWidth="1"/>
    <col min="3561" max="3561" width="7" customWidth="1"/>
    <col min="3562" max="3562" width="8.85546875" customWidth="1"/>
    <col min="3563" max="3563" width="7.85546875" customWidth="1"/>
    <col min="3564" max="3564" width="7" customWidth="1"/>
    <col min="3565" max="3566" width="7.5703125" customWidth="1"/>
    <col min="3567" max="3568" width="7.85546875" customWidth="1"/>
    <col min="3569" max="3569" width="6.7109375" customWidth="1"/>
    <col min="3570" max="3570" width="6.42578125" customWidth="1"/>
    <col min="3571" max="3571" width="7.28515625" customWidth="1"/>
    <col min="3572" max="3572" width="8.5703125" customWidth="1"/>
    <col min="3573" max="3574" width="8.28515625" customWidth="1"/>
    <col min="3575" max="3575" width="8.140625" customWidth="1"/>
    <col min="3576" max="3576" width="9.140625" customWidth="1"/>
    <col min="3577" max="3577" width="9.28515625" customWidth="1"/>
    <col min="3578" max="3578" width="9.42578125" customWidth="1"/>
    <col min="3579" max="3579" width="11.7109375" customWidth="1"/>
    <col min="3817" max="3817" width="7" customWidth="1"/>
    <col min="3818" max="3818" width="8.85546875" customWidth="1"/>
    <col min="3819" max="3819" width="7.85546875" customWidth="1"/>
    <col min="3820" max="3820" width="7" customWidth="1"/>
    <col min="3821" max="3822" width="7.5703125" customWidth="1"/>
    <col min="3823" max="3824" width="7.85546875" customWidth="1"/>
    <col min="3825" max="3825" width="6.7109375" customWidth="1"/>
    <col min="3826" max="3826" width="6.42578125" customWidth="1"/>
    <col min="3827" max="3827" width="7.28515625" customWidth="1"/>
    <col min="3828" max="3828" width="8.5703125" customWidth="1"/>
    <col min="3829" max="3830" width="8.28515625" customWidth="1"/>
    <col min="3831" max="3831" width="8.140625" customWidth="1"/>
    <col min="3832" max="3832" width="9.140625" customWidth="1"/>
    <col min="3833" max="3833" width="9.28515625" customWidth="1"/>
    <col min="3834" max="3834" width="9.42578125" customWidth="1"/>
    <col min="3835" max="3835" width="11.7109375" customWidth="1"/>
    <col min="4073" max="4073" width="7" customWidth="1"/>
    <col min="4074" max="4074" width="8.85546875" customWidth="1"/>
    <col min="4075" max="4075" width="7.85546875" customWidth="1"/>
    <col min="4076" max="4076" width="7" customWidth="1"/>
    <col min="4077" max="4078" width="7.5703125" customWidth="1"/>
    <col min="4079" max="4080" width="7.85546875" customWidth="1"/>
    <col min="4081" max="4081" width="6.7109375" customWidth="1"/>
    <col min="4082" max="4082" width="6.42578125" customWidth="1"/>
    <col min="4083" max="4083" width="7.28515625" customWidth="1"/>
    <col min="4084" max="4084" width="8.5703125" customWidth="1"/>
    <col min="4085" max="4086" width="8.28515625" customWidth="1"/>
    <col min="4087" max="4087" width="8.140625" customWidth="1"/>
    <col min="4088" max="4088" width="9.140625" customWidth="1"/>
    <col min="4089" max="4089" width="9.28515625" customWidth="1"/>
    <col min="4090" max="4090" width="9.42578125" customWidth="1"/>
    <col min="4091" max="4091" width="11.7109375" customWidth="1"/>
    <col min="4329" max="4329" width="7" customWidth="1"/>
    <col min="4330" max="4330" width="8.85546875" customWidth="1"/>
    <col min="4331" max="4331" width="7.85546875" customWidth="1"/>
    <col min="4332" max="4332" width="7" customWidth="1"/>
    <col min="4333" max="4334" width="7.5703125" customWidth="1"/>
    <col min="4335" max="4336" width="7.85546875" customWidth="1"/>
    <col min="4337" max="4337" width="6.7109375" customWidth="1"/>
    <col min="4338" max="4338" width="6.42578125" customWidth="1"/>
    <col min="4339" max="4339" width="7.28515625" customWidth="1"/>
    <col min="4340" max="4340" width="8.5703125" customWidth="1"/>
    <col min="4341" max="4342" width="8.28515625" customWidth="1"/>
    <col min="4343" max="4343" width="8.140625" customWidth="1"/>
    <col min="4344" max="4344" width="9.140625" customWidth="1"/>
    <col min="4345" max="4345" width="9.28515625" customWidth="1"/>
    <col min="4346" max="4346" width="9.42578125" customWidth="1"/>
    <col min="4347" max="4347" width="11.7109375" customWidth="1"/>
    <col min="4585" max="4585" width="7" customWidth="1"/>
    <col min="4586" max="4586" width="8.85546875" customWidth="1"/>
    <col min="4587" max="4587" width="7.85546875" customWidth="1"/>
    <col min="4588" max="4588" width="7" customWidth="1"/>
    <col min="4589" max="4590" width="7.5703125" customWidth="1"/>
    <col min="4591" max="4592" width="7.85546875" customWidth="1"/>
    <col min="4593" max="4593" width="6.7109375" customWidth="1"/>
    <col min="4594" max="4594" width="6.42578125" customWidth="1"/>
    <col min="4595" max="4595" width="7.28515625" customWidth="1"/>
    <col min="4596" max="4596" width="8.5703125" customWidth="1"/>
    <col min="4597" max="4598" width="8.28515625" customWidth="1"/>
    <col min="4599" max="4599" width="8.140625" customWidth="1"/>
    <col min="4600" max="4600" width="9.140625" customWidth="1"/>
    <col min="4601" max="4601" width="9.28515625" customWidth="1"/>
    <col min="4602" max="4602" width="9.42578125" customWidth="1"/>
    <col min="4603" max="4603" width="11.7109375" customWidth="1"/>
    <col min="4841" max="4841" width="7" customWidth="1"/>
    <col min="4842" max="4842" width="8.85546875" customWidth="1"/>
    <col min="4843" max="4843" width="7.85546875" customWidth="1"/>
    <col min="4844" max="4844" width="7" customWidth="1"/>
    <col min="4845" max="4846" width="7.5703125" customWidth="1"/>
    <col min="4847" max="4848" width="7.85546875" customWidth="1"/>
    <col min="4849" max="4849" width="6.7109375" customWidth="1"/>
    <col min="4850" max="4850" width="6.42578125" customWidth="1"/>
    <col min="4851" max="4851" width="7.28515625" customWidth="1"/>
    <col min="4852" max="4852" width="8.5703125" customWidth="1"/>
    <col min="4853" max="4854" width="8.28515625" customWidth="1"/>
    <col min="4855" max="4855" width="8.140625" customWidth="1"/>
    <col min="4856" max="4856" width="9.140625" customWidth="1"/>
    <col min="4857" max="4857" width="9.28515625" customWidth="1"/>
    <col min="4858" max="4858" width="9.42578125" customWidth="1"/>
    <col min="4859" max="4859" width="11.7109375" customWidth="1"/>
    <col min="5097" max="5097" width="7" customWidth="1"/>
    <col min="5098" max="5098" width="8.85546875" customWidth="1"/>
    <col min="5099" max="5099" width="7.85546875" customWidth="1"/>
    <col min="5100" max="5100" width="7" customWidth="1"/>
    <col min="5101" max="5102" width="7.5703125" customWidth="1"/>
    <col min="5103" max="5104" width="7.85546875" customWidth="1"/>
    <col min="5105" max="5105" width="6.7109375" customWidth="1"/>
    <col min="5106" max="5106" width="6.42578125" customWidth="1"/>
    <col min="5107" max="5107" width="7.28515625" customWidth="1"/>
    <col min="5108" max="5108" width="8.5703125" customWidth="1"/>
    <col min="5109" max="5110" width="8.28515625" customWidth="1"/>
    <col min="5111" max="5111" width="8.140625" customWidth="1"/>
    <col min="5112" max="5112" width="9.140625" customWidth="1"/>
    <col min="5113" max="5113" width="9.28515625" customWidth="1"/>
    <col min="5114" max="5114" width="9.42578125" customWidth="1"/>
    <col min="5115" max="5115" width="11.7109375" customWidth="1"/>
    <col min="5353" max="5353" width="7" customWidth="1"/>
    <col min="5354" max="5354" width="8.85546875" customWidth="1"/>
    <col min="5355" max="5355" width="7.85546875" customWidth="1"/>
    <col min="5356" max="5356" width="7" customWidth="1"/>
    <col min="5357" max="5358" width="7.5703125" customWidth="1"/>
    <col min="5359" max="5360" width="7.85546875" customWidth="1"/>
    <col min="5361" max="5361" width="6.7109375" customWidth="1"/>
    <col min="5362" max="5362" width="6.42578125" customWidth="1"/>
    <col min="5363" max="5363" width="7.28515625" customWidth="1"/>
    <col min="5364" max="5364" width="8.5703125" customWidth="1"/>
    <col min="5365" max="5366" width="8.28515625" customWidth="1"/>
    <col min="5367" max="5367" width="8.140625" customWidth="1"/>
    <col min="5368" max="5368" width="9.140625" customWidth="1"/>
    <col min="5369" max="5369" width="9.28515625" customWidth="1"/>
    <col min="5370" max="5370" width="9.42578125" customWidth="1"/>
    <col min="5371" max="5371" width="11.7109375" customWidth="1"/>
    <col min="5609" max="5609" width="7" customWidth="1"/>
    <col min="5610" max="5610" width="8.85546875" customWidth="1"/>
    <col min="5611" max="5611" width="7.85546875" customWidth="1"/>
    <col min="5612" max="5612" width="7" customWidth="1"/>
    <col min="5613" max="5614" width="7.5703125" customWidth="1"/>
    <col min="5615" max="5616" width="7.85546875" customWidth="1"/>
    <col min="5617" max="5617" width="6.7109375" customWidth="1"/>
    <col min="5618" max="5618" width="6.42578125" customWidth="1"/>
    <col min="5619" max="5619" width="7.28515625" customWidth="1"/>
    <col min="5620" max="5620" width="8.5703125" customWidth="1"/>
    <col min="5621" max="5622" width="8.28515625" customWidth="1"/>
    <col min="5623" max="5623" width="8.140625" customWidth="1"/>
    <col min="5624" max="5624" width="9.140625" customWidth="1"/>
    <col min="5625" max="5625" width="9.28515625" customWidth="1"/>
    <col min="5626" max="5626" width="9.42578125" customWidth="1"/>
    <col min="5627" max="5627" width="11.7109375" customWidth="1"/>
    <col min="5865" max="5865" width="7" customWidth="1"/>
    <col min="5866" max="5866" width="8.85546875" customWidth="1"/>
    <col min="5867" max="5867" width="7.85546875" customWidth="1"/>
    <col min="5868" max="5868" width="7" customWidth="1"/>
    <col min="5869" max="5870" width="7.5703125" customWidth="1"/>
    <col min="5871" max="5872" width="7.85546875" customWidth="1"/>
    <col min="5873" max="5873" width="6.7109375" customWidth="1"/>
    <col min="5874" max="5874" width="6.42578125" customWidth="1"/>
    <col min="5875" max="5875" width="7.28515625" customWidth="1"/>
    <col min="5876" max="5876" width="8.5703125" customWidth="1"/>
    <col min="5877" max="5878" width="8.28515625" customWidth="1"/>
    <col min="5879" max="5879" width="8.140625" customWidth="1"/>
    <col min="5880" max="5880" width="9.140625" customWidth="1"/>
    <col min="5881" max="5881" width="9.28515625" customWidth="1"/>
    <col min="5882" max="5882" width="9.42578125" customWidth="1"/>
    <col min="5883" max="5883" width="11.7109375" customWidth="1"/>
    <col min="6121" max="6121" width="7" customWidth="1"/>
    <col min="6122" max="6122" width="8.85546875" customWidth="1"/>
    <col min="6123" max="6123" width="7.85546875" customWidth="1"/>
    <col min="6124" max="6124" width="7" customWidth="1"/>
    <col min="6125" max="6126" width="7.5703125" customWidth="1"/>
    <col min="6127" max="6128" width="7.85546875" customWidth="1"/>
    <col min="6129" max="6129" width="6.7109375" customWidth="1"/>
    <col min="6130" max="6130" width="6.42578125" customWidth="1"/>
    <col min="6131" max="6131" width="7.28515625" customWidth="1"/>
    <col min="6132" max="6132" width="8.5703125" customWidth="1"/>
    <col min="6133" max="6134" width="8.28515625" customWidth="1"/>
    <col min="6135" max="6135" width="8.140625" customWidth="1"/>
    <col min="6136" max="6136" width="9.140625" customWidth="1"/>
    <col min="6137" max="6137" width="9.28515625" customWidth="1"/>
    <col min="6138" max="6138" width="9.42578125" customWidth="1"/>
    <col min="6139" max="6139" width="11.7109375" customWidth="1"/>
    <col min="6377" max="6377" width="7" customWidth="1"/>
    <col min="6378" max="6378" width="8.85546875" customWidth="1"/>
    <col min="6379" max="6379" width="7.85546875" customWidth="1"/>
    <col min="6380" max="6380" width="7" customWidth="1"/>
    <col min="6381" max="6382" width="7.5703125" customWidth="1"/>
    <col min="6383" max="6384" width="7.85546875" customWidth="1"/>
    <col min="6385" max="6385" width="6.7109375" customWidth="1"/>
    <col min="6386" max="6386" width="6.42578125" customWidth="1"/>
    <col min="6387" max="6387" width="7.28515625" customWidth="1"/>
    <col min="6388" max="6388" width="8.5703125" customWidth="1"/>
    <col min="6389" max="6390" width="8.28515625" customWidth="1"/>
    <col min="6391" max="6391" width="8.140625" customWidth="1"/>
    <col min="6392" max="6392" width="9.140625" customWidth="1"/>
    <col min="6393" max="6393" width="9.28515625" customWidth="1"/>
    <col min="6394" max="6394" width="9.42578125" customWidth="1"/>
    <col min="6395" max="6395" width="11.7109375" customWidth="1"/>
    <col min="6633" max="6633" width="7" customWidth="1"/>
    <col min="6634" max="6634" width="8.85546875" customWidth="1"/>
    <col min="6635" max="6635" width="7.85546875" customWidth="1"/>
    <col min="6636" max="6636" width="7" customWidth="1"/>
    <col min="6637" max="6638" width="7.5703125" customWidth="1"/>
    <col min="6639" max="6640" width="7.85546875" customWidth="1"/>
    <col min="6641" max="6641" width="6.7109375" customWidth="1"/>
    <col min="6642" max="6642" width="6.42578125" customWidth="1"/>
    <col min="6643" max="6643" width="7.28515625" customWidth="1"/>
    <col min="6644" max="6644" width="8.5703125" customWidth="1"/>
    <col min="6645" max="6646" width="8.28515625" customWidth="1"/>
    <col min="6647" max="6647" width="8.140625" customWidth="1"/>
    <col min="6648" max="6648" width="9.140625" customWidth="1"/>
    <col min="6649" max="6649" width="9.28515625" customWidth="1"/>
    <col min="6650" max="6650" width="9.42578125" customWidth="1"/>
    <col min="6651" max="6651" width="11.7109375" customWidth="1"/>
    <col min="6889" max="6889" width="7" customWidth="1"/>
    <col min="6890" max="6890" width="8.85546875" customWidth="1"/>
    <col min="6891" max="6891" width="7.85546875" customWidth="1"/>
    <col min="6892" max="6892" width="7" customWidth="1"/>
    <col min="6893" max="6894" width="7.5703125" customWidth="1"/>
    <col min="6895" max="6896" width="7.85546875" customWidth="1"/>
    <col min="6897" max="6897" width="6.7109375" customWidth="1"/>
    <col min="6898" max="6898" width="6.42578125" customWidth="1"/>
    <col min="6899" max="6899" width="7.28515625" customWidth="1"/>
    <col min="6900" max="6900" width="8.5703125" customWidth="1"/>
    <col min="6901" max="6902" width="8.28515625" customWidth="1"/>
    <col min="6903" max="6903" width="8.140625" customWidth="1"/>
    <col min="6904" max="6904" width="9.140625" customWidth="1"/>
    <col min="6905" max="6905" width="9.28515625" customWidth="1"/>
    <col min="6906" max="6906" width="9.42578125" customWidth="1"/>
    <col min="6907" max="6907" width="11.7109375" customWidth="1"/>
    <col min="7145" max="7145" width="7" customWidth="1"/>
    <col min="7146" max="7146" width="8.85546875" customWidth="1"/>
    <col min="7147" max="7147" width="7.85546875" customWidth="1"/>
    <col min="7148" max="7148" width="7" customWidth="1"/>
    <col min="7149" max="7150" width="7.5703125" customWidth="1"/>
    <col min="7151" max="7152" width="7.85546875" customWidth="1"/>
    <col min="7153" max="7153" width="6.7109375" customWidth="1"/>
    <col min="7154" max="7154" width="6.42578125" customWidth="1"/>
    <col min="7155" max="7155" width="7.28515625" customWidth="1"/>
    <col min="7156" max="7156" width="8.5703125" customWidth="1"/>
    <col min="7157" max="7158" width="8.28515625" customWidth="1"/>
    <col min="7159" max="7159" width="8.140625" customWidth="1"/>
    <col min="7160" max="7160" width="9.140625" customWidth="1"/>
    <col min="7161" max="7161" width="9.28515625" customWidth="1"/>
    <col min="7162" max="7162" width="9.42578125" customWidth="1"/>
    <col min="7163" max="7163" width="11.7109375" customWidth="1"/>
    <col min="7401" max="7401" width="7" customWidth="1"/>
    <col min="7402" max="7402" width="8.85546875" customWidth="1"/>
    <col min="7403" max="7403" width="7.85546875" customWidth="1"/>
    <col min="7404" max="7404" width="7" customWidth="1"/>
    <col min="7405" max="7406" width="7.5703125" customWidth="1"/>
    <col min="7407" max="7408" width="7.85546875" customWidth="1"/>
    <col min="7409" max="7409" width="6.7109375" customWidth="1"/>
    <col min="7410" max="7410" width="6.42578125" customWidth="1"/>
    <col min="7411" max="7411" width="7.28515625" customWidth="1"/>
    <col min="7412" max="7412" width="8.5703125" customWidth="1"/>
    <col min="7413" max="7414" width="8.28515625" customWidth="1"/>
    <col min="7415" max="7415" width="8.140625" customWidth="1"/>
    <col min="7416" max="7416" width="9.140625" customWidth="1"/>
    <col min="7417" max="7417" width="9.28515625" customWidth="1"/>
    <col min="7418" max="7418" width="9.42578125" customWidth="1"/>
    <col min="7419" max="7419" width="11.7109375" customWidth="1"/>
    <col min="7657" max="7657" width="7" customWidth="1"/>
    <col min="7658" max="7658" width="8.85546875" customWidth="1"/>
    <col min="7659" max="7659" width="7.85546875" customWidth="1"/>
    <col min="7660" max="7660" width="7" customWidth="1"/>
    <col min="7661" max="7662" width="7.5703125" customWidth="1"/>
    <col min="7663" max="7664" width="7.85546875" customWidth="1"/>
    <col min="7665" max="7665" width="6.7109375" customWidth="1"/>
    <col min="7666" max="7666" width="6.42578125" customWidth="1"/>
    <col min="7667" max="7667" width="7.28515625" customWidth="1"/>
    <col min="7668" max="7668" width="8.5703125" customWidth="1"/>
    <col min="7669" max="7670" width="8.28515625" customWidth="1"/>
    <col min="7671" max="7671" width="8.140625" customWidth="1"/>
    <col min="7672" max="7672" width="9.140625" customWidth="1"/>
    <col min="7673" max="7673" width="9.28515625" customWidth="1"/>
    <col min="7674" max="7674" width="9.42578125" customWidth="1"/>
    <col min="7675" max="7675" width="11.7109375" customWidth="1"/>
    <col min="7913" max="7913" width="7" customWidth="1"/>
    <col min="7914" max="7914" width="8.85546875" customWidth="1"/>
    <col min="7915" max="7915" width="7.85546875" customWidth="1"/>
    <col min="7916" max="7916" width="7" customWidth="1"/>
    <col min="7917" max="7918" width="7.5703125" customWidth="1"/>
    <col min="7919" max="7920" width="7.85546875" customWidth="1"/>
    <col min="7921" max="7921" width="6.7109375" customWidth="1"/>
    <col min="7922" max="7922" width="6.42578125" customWidth="1"/>
    <col min="7923" max="7923" width="7.28515625" customWidth="1"/>
    <col min="7924" max="7924" width="8.5703125" customWidth="1"/>
    <col min="7925" max="7926" width="8.28515625" customWidth="1"/>
    <col min="7927" max="7927" width="8.140625" customWidth="1"/>
    <col min="7928" max="7928" width="9.140625" customWidth="1"/>
    <col min="7929" max="7929" width="9.28515625" customWidth="1"/>
    <col min="7930" max="7930" width="9.42578125" customWidth="1"/>
    <col min="7931" max="7931" width="11.7109375" customWidth="1"/>
    <col min="8169" max="8169" width="7" customWidth="1"/>
    <col min="8170" max="8170" width="8.85546875" customWidth="1"/>
    <col min="8171" max="8171" width="7.85546875" customWidth="1"/>
    <col min="8172" max="8172" width="7" customWidth="1"/>
    <col min="8173" max="8174" width="7.5703125" customWidth="1"/>
    <col min="8175" max="8176" width="7.85546875" customWidth="1"/>
    <col min="8177" max="8177" width="6.7109375" customWidth="1"/>
    <col min="8178" max="8178" width="6.42578125" customWidth="1"/>
    <col min="8179" max="8179" width="7.28515625" customWidth="1"/>
    <col min="8180" max="8180" width="8.5703125" customWidth="1"/>
    <col min="8181" max="8182" width="8.28515625" customWidth="1"/>
    <col min="8183" max="8183" width="8.140625" customWidth="1"/>
    <col min="8184" max="8184" width="9.140625" customWidth="1"/>
    <col min="8185" max="8185" width="9.28515625" customWidth="1"/>
    <col min="8186" max="8186" width="9.42578125" customWidth="1"/>
    <col min="8187" max="8187" width="11.7109375" customWidth="1"/>
    <col min="8425" max="8425" width="7" customWidth="1"/>
    <col min="8426" max="8426" width="8.85546875" customWidth="1"/>
    <col min="8427" max="8427" width="7.85546875" customWidth="1"/>
    <col min="8428" max="8428" width="7" customWidth="1"/>
    <col min="8429" max="8430" width="7.5703125" customWidth="1"/>
    <col min="8431" max="8432" width="7.85546875" customWidth="1"/>
    <col min="8433" max="8433" width="6.7109375" customWidth="1"/>
    <col min="8434" max="8434" width="6.42578125" customWidth="1"/>
    <col min="8435" max="8435" width="7.28515625" customWidth="1"/>
    <col min="8436" max="8436" width="8.5703125" customWidth="1"/>
    <col min="8437" max="8438" width="8.28515625" customWidth="1"/>
    <col min="8439" max="8439" width="8.140625" customWidth="1"/>
    <col min="8440" max="8440" width="9.140625" customWidth="1"/>
    <col min="8441" max="8441" width="9.28515625" customWidth="1"/>
    <col min="8442" max="8442" width="9.42578125" customWidth="1"/>
    <col min="8443" max="8443" width="11.7109375" customWidth="1"/>
    <col min="8681" max="8681" width="7" customWidth="1"/>
    <col min="8682" max="8682" width="8.85546875" customWidth="1"/>
    <col min="8683" max="8683" width="7.85546875" customWidth="1"/>
    <col min="8684" max="8684" width="7" customWidth="1"/>
    <col min="8685" max="8686" width="7.5703125" customWidth="1"/>
    <col min="8687" max="8688" width="7.85546875" customWidth="1"/>
    <col min="8689" max="8689" width="6.7109375" customWidth="1"/>
    <col min="8690" max="8690" width="6.42578125" customWidth="1"/>
    <col min="8691" max="8691" width="7.28515625" customWidth="1"/>
    <col min="8692" max="8692" width="8.5703125" customWidth="1"/>
    <col min="8693" max="8694" width="8.28515625" customWidth="1"/>
    <col min="8695" max="8695" width="8.140625" customWidth="1"/>
    <col min="8696" max="8696" width="9.140625" customWidth="1"/>
    <col min="8697" max="8697" width="9.28515625" customWidth="1"/>
    <col min="8698" max="8698" width="9.42578125" customWidth="1"/>
    <col min="8699" max="8699" width="11.7109375" customWidth="1"/>
    <col min="8937" max="8937" width="7" customWidth="1"/>
    <col min="8938" max="8938" width="8.85546875" customWidth="1"/>
    <col min="8939" max="8939" width="7.85546875" customWidth="1"/>
    <col min="8940" max="8940" width="7" customWidth="1"/>
    <col min="8941" max="8942" width="7.5703125" customWidth="1"/>
    <col min="8943" max="8944" width="7.85546875" customWidth="1"/>
    <col min="8945" max="8945" width="6.7109375" customWidth="1"/>
    <col min="8946" max="8946" width="6.42578125" customWidth="1"/>
    <col min="8947" max="8947" width="7.28515625" customWidth="1"/>
    <col min="8948" max="8948" width="8.5703125" customWidth="1"/>
    <col min="8949" max="8950" width="8.28515625" customWidth="1"/>
    <col min="8951" max="8951" width="8.140625" customWidth="1"/>
    <col min="8952" max="8952" width="9.140625" customWidth="1"/>
    <col min="8953" max="8953" width="9.28515625" customWidth="1"/>
    <col min="8954" max="8954" width="9.42578125" customWidth="1"/>
    <col min="8955" max="8955" width="11.7109375" customWidth="1"/>
    <col min="9193" max="9193" width="7" customWidth="1"/>
    <col min="9194" max="9194" width="8.85546875" customWidth="1"/>
    <col min="9195" max="9195" width="7.85546875" customWidth="1"/>
    <col min="9196" max="9196" width="7" customWidth="1"/>
    <col min="9197" max="9198" width="7.5703125" customWidth="1"/>
    <col min="9199" max="9200" width="7.85546875" customWidth="1"/>
    <col min="9201" max="9201" width="6.7109375" customWidth="1"/>
    <col min="9202" max="9202" width="6.42578125" customWidth="1"/>
    <col min="9203" max="9203" width="7.28515625" customWidth="1"/>
    <col min="9204" max="9204" width="8.5703125" customWidth="1"/>
    <col min="9205" max="9206" width="8.28515625" customWidth="1"/>
    <col min="9207" max="9207" width="8.140625" customWidth="1"/>
    <col min="9208" max="9208" width="9.140625" customWidth="1"/>
    <col min="9209" max="9209" width="9.28515625" customWidth="1"/>
    <col min="9210" max="9210" width="9.42578125" customWidth="1"/>
    <col min="9211" max="9211" width="11.7109375" customWidth="1"/>
    <col min="9449" max="9449" width="7" customWidth="1"/>
    <col min="9450" max="9450" width="8.85546875" customWidth="1"/>
    <col min="9451" max="9451" width="7.85546875" customWidth="1"/>
    <col min="9452" max="9452" width="7" customWidth="1"/>
    <col min="9453" max="9454" width="7.5703125" customWidth="1"/>
    <col min="9455" max="9456" width="7.85546875" customWidth="1"/>
    <col min="9457" max="9457" width="6.7109375" customWidth="1"/>
    <col min="9458" max="9458" width="6.42578125" customWidth="1"/>
    <col min="9459" max="9459" width="7.28515625" customWidth="1"/>
    <col min="9460" max="9460" width="8.5703125" customWidth="1"/>
    <col min="9461" max="9462" width="8.28515625" customWidth="1"/>
    <col min="9463" max="9463" width="8.140625" customWidth="1"/>
    <col min="9464" max="9464" width="9.140625" customWidth="1"/>
    <col min="9465" max="9465" width="9.28515625" customWidth="1"/>
    <col min="9466" max="9466" width="9.42578125" customWidth="1"/>
    <col min="9467" max="9467" width="11.7109375" customWidth="1"/>
    <col min="9705" max="9705" width="7" customWidth="1"/>
    <col min="9706" max="9706" width="8.85546875" customWidth="1"/>
    <col min="9707" max="9707" width="7.85546875" customWidth="1"/>
    <col min="9708" max="9708" width="7" customWidth="1"/>
    <col min="9709" max="9710" width="7.5703125" customWidth="1"/>
    <col min="9711" max="9712" width="7.85546875" customWidth="1"/>
    <col min="9713" max="9713" width="6.7109375" customWidth="1"/>
    <col min="9714" max="9714" width="6.42578125" customWidth="1"/>
    <col min="9715" max="9715" width="7.28515625" customWidth="1"/>
    <col min="9716" max="9716" width="8.5703125" customWidth="1"/>
    <col min="9717" max="9718" width="8.28515625" customWidth="1"/>
    <col min="9719" max="9719" width="8.140625" customWidth="1"/>
    <col min="9720" max="9720" width="9.140625" customWidth="1"/>
    <col min="9721" max="9721" width="9.28515625" customWidth="1"/>
    <col min="9722" max="9722" width="9.42578125" customWidth="1"/>
    <col min="9723" max="9723" width="11.7109375" customWidth="1"/>
    <col min="9961" max="9961" width="7" customWidth="1"/>
    <col min="9962" max="9962" width="8.85546875" customWidth="1"/>
    <col min="9963" max="9963" width="7.85546875" customWidth="1"/>
    <col min="9964" max="9964" width="7" customWidth="1"/>
    <col min="9965" max="9966" width="7.5703125" customWidth="1"/>
    <col min="9967" max="9968" width="7.85546875" customWidth="1"/>
    <col min="9969" max="9969" width="6.7109375" customWidth="1"/>
    <col min="9970" max="9970" width="6.42578125" customWidth="1"/>
    <col min="9971" max="9971" width="7.28515625" customWidth="1"/>
    <col min="9972" max="9972" width="8.5703125" customWidth="1"/>
    <col min="9973" max="9974" width="8.28515625" customWidth="1"/>
    <col min="9975" max="9975" width="8.140625" customWidth="1"/>
    <col min="9976" max="9976" width="9.140625" customWidth="1"/>
    <col min="9977" max="9977" width="9.28515625" customWidth="1"/>
    <col min="9978" max="9978" width="9.42578125" customWidth="1"/>
    <col min="9979" max="9979" width="11.7109375" customWidth="1"/>
    <col min="10217" max="10217" width="7" customWidth="1"/>
    <col min="10218" max="10218" width="8.85546875" customWidth="1"/>
    <col min="10219" max="10219" width="7.85546875" customWidth="1"/>
    <col min="10220" max="10220" width="7" customWidth="1"/>
    <col min="10221" max="10222" width="7.5703125" customWidth="1"/>
    <col min="10223" max="10224" width="7.85546875" customWidth="1"/>
    <col min="10225" max="10225" width="6.7109375" customWidth="1"/>
    <col min="10226" max="10226" width="6.42578125" customWidth="1"/>
    <col min="10227" max="10227" width="7.28515625" customWidth="1"/>
    <col min="10228" max="10228" width="8.5703125" customWidth="1"/>
    <col min="10229" max="10230" width="8.28515625" customWidth="1"/>
    <col min="10231" max="10231" width="8.140625" customWidth="1"/>
    <col min="10232" max="10232" width="9.140625" customWidth="1"/>
    <col min="10233" max="10233" width="9.28515625" customWidth="1"/>
    <col min="10234" max="10234" width="9.42578125" customWidth="1"/>
    <col min="10235" max="10235" width="11.7109375" customWidth="1"/>
    <col min="10473" max="10473" width="7" customWidth="1"/>
    <col min="10474" max="10474" width="8.85546875" customWidth="1"/>
    <col min="10475" max="10475" width="7.85546875" customWidth="1"/>
    <col min="10476" max="10476" width="7" customWidth="1"/>
    <col min="10477" max="10478" width="7.5703125" customWidth="1"/>
    <col min="10479" max="10480" width="7.85546875" customWidth="1"/>
    <col min="10481" max="10481" width="6.7109375" customWidth="1"/>
    <col min="10482" max="10482" width="6.42578125" customWidth="1"/>
    <col min="10483" max="10483" width="7.28515625" customWidth="1"/>
    <col min="10484" max="10484" width="8.5703125" customWidth="1"/>
    <col min="10485" max="10486" width="8.28515625" customWidth="1"/>
    <col min="10487" max="10487" width="8.140625" customWidth="1"/>
    <col min="10488" max="10488" width="9.140625" customWidth="1"/>
    <col min="10489" max="10489" width="9.28515625" customWidth="1"/>
    <col min="10490" max="10490" width="9.42578125" customWidth="1"/>
    <col min="10491" max="10491" width="11.7109375" customWidth="1"/>
    <col min="10729" max="10729" width="7" customWidth="1"/>
    <col min="10730" max="10730" width="8.85546875" customWidth="1"/>
    <col min="10731" max="10731" width="7.85546875" customWidth="1"/>
    <col min="10732" max="10732" width="7" customWidth="1"/>
    <col min="10733" max="10734" width="7.5703125" customWidth="1"/>
    <col min="10735" max="10736" width="7.85546875" customWidth="1"/>
    <col min="10737" max="10737" width="6.7109375" customWidth="1"/>
    <col min="10738" max="10738" width="6.42578125" customWidth="1"/>
    <col min="10739" max="10739" width="7.28515625" customWidth="1"/>
    <col min="10740" max="10740" width="8.5703125" customWidth="1"/>
    <col min="10741" max="10742" width="8.28515625" customWidth="1"/>
    <col min="10743" max="10743" width="8.140625" customWidth="1"/>
    <col min="10744" max="10744" width="9.140625" customWidth="1"/>
    <col min="10745" max="10745" width="9.28515625" customWidth="1"/>
    <col min="10746" max="10746" width="9.42578125" customWidth="1"/>
    <col min="10747" max="10747" width="11.7109375" customWidth="1"/>
    <col min="10985" max="10985" width="7" customWidth="1"/>
    <col min="10986" max="10986" width="8.85546875" customWidth="1"/>
    <col min="10987" max="10987" width="7.85546875" customWidth="1"/>
    <col min="10988" max="10988" width="7" customWidth="1"/>
    <col min="10989" max="10990" width="7.5703125" customWidth="1"/>
    <col min="10991" max="10992" width="7.85546875" customWidth="1"/>
    <col min="10993" max="10993" width="6.7109375" customWidth="1"/>
    <col min="10994" max="10994" width="6.42578125" customWidth="1"/>
    <col min="10995" max="10995" width="7.28515625" customWidth="1"/>
    <col min="10996" max="10996" width="8.5703125" customWidth="1"/>
    <col min="10997" max="10998" width="8.28515625" customWidth="1"/>
    <col min="10999" max="10999" width="8.140625" customWidth="1"/>
    <col min="11000" max="11000" width="9.140625" customWidth="1"/>
    <col min="11001" max="11001" width="9.28515625" customWidth="1"/>
    <col min="11002" max="11002" width="9.42578125" customWidth="1"/>
    <col min="11003" max="11003" width="11.7109375" customWidth="1"/>
    <col min="11241" max="11241" width="7" customWidth="1"/>
    <col min="11242" max="11242" width="8.85546875" customWidth="1"/>
    <col min="11243" max="11243" width="7.85546875" customWidth="1"/>
    <col min="11244" max="11244" width="7" customWidth="1"/>
    <col min="11245" max="11246" width="7.5703125" customWidth="1"/>
    <col min="11247" max="11248" width="7.85546875" customWidth="1"/>
    <col min="11249" max="11249" width="6.7109375" customWidth="1"/>
    <col min="11250" max="11250" width="6.42578125" customWidth="1"/>
    <col min="11251" max="11251" width="7.28515625" customWidth="1"/>
    <col min="11252" max="11252" width="8.5703125" customWidth="1"/>
    <col min="11253" max="11254" width="8.28515625" customWidth="1"/>
    <col min="11255" max="11255" width="8.140625" customWidth="1"/>
    <col min="11256" max="11256" width="9.140625" customWidth="1"/>
    <col min="11257" max="11257" width="9.28515625" customWidth="1"/>
    <col min="11258" max="11258" width="9.42578125" customWidth="1"/>
    <col min="11259" max="11259" width="11.7109375" customWidth="1"/>
    <col min="11497" max="11497" width="7" customWidth="1"/>
    <col min="11498" max="11498" width="8.85546875" customWidth="1"/>
    <col min="11499" max="11499" width="7.85546875" customWidth="1"/>
    <col min="11500" max="11500" width="7" customWidth="1"/>
    <col min="11501" max="11502" width="7.5703125" customWidth="1"/>
    <col min="11503" max="11504" width="7.85546875" customWidth="1"/>
    <col min="11505" max="11505" width="6.7109375" customWidth="1"/>
    <col min="11506" max="11506" width="6.42578125" customWidth="1"/>
    <col min="11507" max="11507" width="7.28515625" customWidth="1"/>
    <col min="11508" max="11508" width="8.5703125" customWidth="1"/>
    <col min="11509" max="11510" width="8.28515625" customWidth="1"/>
    <col min="11511" max="11511" width="8.140625" customWidth="1"/>
    <col min="11512" max="11512" width="9.140625" customWidth="1"/>
    <col min="11513" max="11513" width="9.28515625" customWidth="1"/>
    <col min="11514" max="11514" width="9.42578125" customWidth="1"/>
    <col min="11515" max="11515" width="11.7109375" customWidth="1"/>
    <col min="11753" max="11753" width="7" customWidth="1"/>
    <col min="11754" max="11754" width="8.85546875" customWidth="1"/>
    <col min="11755" max="11755" width="7.85546875" customWidth="1"/>
    <col min="11756" max="11756" width="7" customWidth="1"/>
    <col min="11757" max="11758" width="7.5703125" customWidth="1"/>
    <col min="11759" max="11760" width="7.85546875" customWidth="1"/>
    <col min="11761" max="11761" width="6.7109375" customWidth="1"/>
    <col min="11762" max="11762" width="6.42578125" customWidth="1"/>
    <col min="11763" max="11763" width="7.28515625" customWidth="1"/>
    <col min="11764" max="11764" width="8.5703125" customWidth="1"/>
    <col min="11765" max="11766" width="8.28515625" customWidth="1"/>
    <col min="11767" max="11767" width="8.140625" customWidth="1"/>
    <col min="11768" max="11768" width="9.140625" customWidth="1"/>
    <col min="11769" max="11769" width="9.28515625" customWidth="1"/>
    <col min="11770" max="11770" width="9.42578125" customWidth="1"/>
    <col min="11771" max="11771" width="11.7109375" customWidth="1"/>
    <col min="12009" max="12009" width="7" customWidth="1"/>
    <col min="12010" max="12010" width="8.85546875" customWidth="1"/>
    <col min="12011" max="12011" width="7.85546875" customWidth="1"/>
    <col min="12012" max="12012" width="7" customWidth="1"/>
    <col min="12013" max="12014" width="7.5703125" customWidth="1"/>
    <col min="12015" max="12016" width="7.85546875" customWidth="1"/>
    <col min="12017" max="12017" width="6.7109375" customWidth="1"/>
    <col min="12018" max="12018" width="6.42578125" customWidth="1"/>
    <col min="12019" max="12019" width="7.28515625" customWidth="1"/>
    <col min="12020" max="12020" width="8.5703125" customWidth="1"/>
    <col min="12021" max="12022" width="8.28515625" customWidth="1"/>
    <col min="12023" max="12023" width="8.140625" customWidth="1"/>
    <col min="12024" max="12024" width="9.140625" customWidth="1"/>
    <col min="12025" max="12025" width="9.28515625" customWidth="1"/>
    <col min="12026" max="12026" width="9.42578125" customWidth="1"/>
    <col min="12027" max="12027" width="11.7109375" customWidth="1"/>
    <col min="12265" max="12265" width="7" customWidth="1"/>
    <col min="12266" max="12266" width="8.85546875" customWidth="1"/>
    <col min="12267" max="12267" width="7.85546875" customWidth="1"/>
    <col min="12268" max="12268" width="7" customWidth="1"/>
    <col min="12269" max="12270" width="7.5703125" customWidth="1"/>
    <col min="12271" max="12272" width="7.85546875" customWidth="1"/>
    <col min="12273" max="12273" width="6.7109375" customWidth="1"/>
    <col min="12274" max="12274" width="6.42578125" customWidth="1"/>
    <col min="12275" max="12275" width="7.28515625" customWidth="1"/>
    <col min="12276" max="12276" width="8.5703125" customWidth="1"/>
    <col min="12277" max="12278" width="8.28515625" customWidth="1"/>
    <col min="12279" max="12279" width="8.140625" customWidth="1"/>
    <col min="12280" max="12280" width="9.140625" customWidth="1"/>
    <col min="12281" max="12281" width="9.28515625" customWidth="1"/>
    <col min="12282" max="12282" width="9.42578125" customWidth="1"/>
    <col min="12283" max="12283" width="11.7109375" customWidth="1"/>
    <col min="12521" max="12521" width="7" customWidth="1"/>
    <col min="12522" max="12522" width="8.85546875" customWidth="1"/>
    <col min="12523" max="12523" width="7.85546875" customWidth="1"/>
    <col min="12524" max="12524" width="7" customWidth="1"/>
    <col min="12525" max="12526" width="7.5703125" customWidth="1"/>
    <col min="12527" max="12528" width="7.85546875" customWidth="1"/>
    <col min="12529" max="12529" width="6.7109375" customWidth="1"/>
    <col min="12530" max="12530" width="6.42578125" customWidth="1"/>
    <col min="12531" max="12531" width="7.28515625" customWidth="1"/>
    <col min="12532" max="12532" width="8.5703125" customWidth="1"/>
    <col min="12533" max="12534" width="8.28515625" customWidth="1"/>
    <col min="12535" max="12535" width="8.140625" customWidth="1"/>
    <col min="12536" max="12536" width="9.140625" customWidth="1"/>
    <col min="12537" max="12537" width="9.28515625" customWidth="1"/>
    <col min="12538" max="12538" width="9.42578125" customWidth="1"/>
    <col min="12539" max="12539" width="11.7109375" customWidth="1"/>
    <col min="12777" max="12777" width="7" customWidth="1"/>
    <col min="12778" max="12778" width="8.85546875" customWidth="1"/>
    <col min="12779" max="12779" width="7.85546875" customWidth="1"/>
    <col min="12780" max="12780" width="7" customWidth="1"/>
    <col min="12781" max="12782" width="7.5703125" customWidth="1"/>
    <col min="12783" max="12784" width="7.85546875" customWidth="1"/>
    <col min="12785" max="12785" width="6.7109375" customWidth="1"/>
    <col min="12786" max="12786" width="6.42578125" customWidth="1"/>
    <col min="12787" max="12787" width="7.28515625" customWidth="1"/>
    <col min="12788" max="12788" width="8.5703125" customWidth="1"/>
    <col min="12789" max="12790" width="8.28515625" customWidth="1"/>
    <col min="12791" max="12791" width="8.140625" customWidth="1"/>
    <col min="12792" max="12792" width="9.140625" customWidth="1"/>
    <col min="12793" max="12793" width="9.28515625" customWidth="1"/>
    <col min="12794" max="12794" width="9.42578125" customWidth="1"/>
    <col min="12795" max="12795" width="11.7109375" customWidth="1"/>
    <col min="13033" max="13033" width="7" customWidth="1"/>
    <col min="13034" max="13034" width="8.85546875" customWidth="1"/>
    <col min="13035" max="13035" width="7.85546875" customWidth="1"/>
    <col min="13036" max="13036" width="7" customWidth="1"/>
    <col min="13037" max="13038" width="7.5703125" customWidth="1"/>
    <col min="13039" max="13040" width="7.85546875" customWidth="1"/>
    <col min="13041" max="13041" width="6.7109375" customWidth="1"/>
    <col min="13042" max="13042" width="6.42578125" customWidth="1"/>
    <col min="13043" max="13043" width="7.28515625" customWidth="1"/>
    <col min="13044" max="13044" width="8.5703125" customWidth="1"/>
    <col min="13045" max="13046" width="8.28515625" customWidth="1"/>
    <col min="13047" max="13047" width="8.140625" customWidth="1"/>
    <col min="13048" max="13048" width="9.140625" customWidth="1"/>
    <col min="13049" max="13049" width="9.28515625" customWidth="1"/>
    <col min="13050" max="13050" width="9.42578125" customWidth="1"/>
    <col min="13051" max="13051" width="11.7109375" customWidth="1"/>
    <col min="13289" max="13289" width="7" customWidth="1"/>
    <col min="13290" max="13290" width="8.85546875" customWidth="1"/>
    <col min="13291" max="13291" width="7.85546875" customWidth="1"/>
    <col min="13292" max="13292" width="7" customWidth="1"/>
    <col min="13293" max="13294" width="7.5703125" customWidth="1"/>
    <col min="13295" max="13296" width="7.85546875" customWidth="1"/>
    <col min="13297" max="13297" width="6.7109375" customWidth="1"/>
    <col min="13298" max="13298" width="6.42578125" customWidth="1"/>
    <col min="13299" max="13299" width="7.28515625" customWidth="1"/>
    <col min="13300" max="13300" width="8.5703125" customWidth="1"/>
    <col min="13301" max="13302" width="8.28515625" customWidth="1"/>
    <col min="13303" max="13303" width="8.140625" customWidth="1"/>
    <col min="13304" max="13304" width="9.140625" customWidth="1"/>
    <col min="13305" max="13305" width="9.28515625" customWidth="1"/>
    <col min="13306" max="13306" width="9.42578125" customWidth="1"/>
    <col min="13307" max="13307" width="11.7109375" customWidth="1"/>
    <col min="13545" max="13545" width="7" customWidth="1"/>
    <col min="13546" max="13546" width="8.85546875" customWidth="1"/>
    <col min="13547" max="13547" width="7.85546875" customWidth="1"/>
    <col min="13548" max="13548" width="7" customWidth="1"/>
    <col min="13549" max="13550" width="7.5703125" customWidth="1"/>
    <col min="13551" max="13552" width="7.85546875" customWidth="1"/>
    <col min="13553" max="13553" width="6.7109375" customWidth="1"/>
    <col min="13554" max="13554" width="6.42578125" customWidth="1"/>
    <col min="13555" max="13555" width="7.28515625" customWidth="1"/>
    <col min="13556" max="13556" width="8.5703125" customWidth="1"/>
    <col min="13557" max="13558" width="8.28515625" customWidth="1"/>
    <col min="13559" max="13559" width="8.140625" customWidth="1"/>
    <col min="13560" max="13560" width="9.140625" customWidth="1"/>
    <col min="13561" max="13561" width="9.28515625" customWidth="1"/>
    <col min="13562" max="13562" width="9.42578125" customWidth="1"/>
    <col min="13563" max="13563" width="11.7109375" customWidth="1"/>
    <col min="13801" max="13801" width="7" customWidth="1"/>
    <col min="13802" max="13802" width="8.85546875" customWidth="1"/>
    <col min="13803" max="13803" width="7.85546875" customWidth="1"/>
    <col min="13804" max="13804" width="7" customWidth="1"/>
    <col min="13805" max="13806" width="7.5703125" customWidth="1"/>
    <col min="13807" max="13808" width="7.85546875" customWidth="1"/>
    <col min="13809" max="13809" width="6.7109375" customWidth="1"/>
    <col min="13810" max="13810" width="6.42578125" customWidth="1"/>
    <col min="13811" max="13811" width="7.28515625" customWidth="1"/>
    <col min="13812" max="13812" width="8.5703125" customWidth="1"/>
    <col min="13813" max="13814" width="8.28515625" customWidth="1"/>
    <col min="13815" max="13815" width="8.140625" customWidth="1"/>
    <col min="13816" max="13816" width="9.140625" customWidth="1"/>
    <col min="13817" max="13817" width="9.28515625" customWidth="1"/>
    <col min="13818" max="13818" width="9.42578125" customWidth="1"/>
    <col min="13819" max="13819" width="11.7109375" customWidth="1"/>
    <col min="14057" max="14057" width="7" customWidth="1"/>
    <col min="14058" max="14058" width="8.85546875" customWidth="1"/>
    <col min="14059" max="14059" width="7.85546875" customWidth="1"/>
    <col min="14060" max="14060" width="7" customWidth="1"/>
    <col min="14061" max="14062" width="7.5703125" customWidth="1"/>
    <col min="14063" max="14064" width="7.85546875" customWidth="1"/>
    <col min="14065" max="14065" width="6.7109375" customWidth="1"/>
    <col min="14066" max="14066" width="6.42578125" customWidth="1"/>
    <col min="14067" max="14067" width="7.28515625" customWidth="1"/>
    <col min="14068" max="14068" width="8.5703125" customWidth="1"/>
    <col min="14069" max="14070" width="8.28515625" customWidth="1"/>
    <col min="14071" max="14071" width="8.140625" customWidth="1"/>
    <col min="14072" max="14072" width="9.140625" customWidth="1"/>
    <col min="14073" max="14073" width="9.28515625" customWidth="1"/>
    <col min="14074" max="14074" width="9.42578125" customWidth="1"/>
    <col min="14075" max="14075" width="11.7109375" customWidth="1"/>
    <col min="14313" max="14313" width="7" customWidth="1"/>
    <col min="14314" max="14314" width="8.85546875" customWidth="1"/>
    <col min="14315" max="14315" width="7.85546875" customWidth="1"/>
    <col min="14316" max="14316" width="7" customWidth="1"/>
    <col min="14317" max="14318" width="7.5703125" customWidth="1"/>
    <col min="14319" max="14320" width="7.85546875" customWidth="1"/>
    <col min="14321" max="14321" width="6.7109375" customWidth="1"/>
    <col min="14322" max="14322" width="6.42578125" customWidth="1"/>
    <col min="14323" max="14323" width="7.28515625" customWidth="1"/>
    <col min="14324" max="14324" width="8.5703125" customWidth="1"/>
    <col min="14325" max="14326" width="8.28515625" customWidth="1"/>
    <col min="14327" max="14327" width="8.140625" customWidth="1"/>
    <col min="14328" max="14328" width="9.140625" customWidth="1"/>
    <col min="14329" max="14329" width="9.28515625" customWidth="1"/>
    <col min="14330" max="14330" width="9.42578125" customWidth="1"/>
    <col min="14331" max="14331" width="11.7109375" customWidth="1"/>
    <col min="14569" max="14569" width="7" customWidth="1"/>
    <col min="14570" max="14570" width="8.85546875" customWidth="1"/>
    <col min="14571" max="14571" width="7.85546875" customWidth="1"/>
    <col min="14572" max="14572" width="7" customWidth="1"/>
    <col min="14573" max="14574" width="7.5703125" customWidth="1"/>
    <col min="14575" max="14576" width="7.85546875" customWidth="1"/>
    <col min="14577" max="14577" width="6.7109375" customWidth="1"/>
    <col min="14578" max="14578" width="6.42578125" customWidth="1"/>
    <col min="14579" max="14579" width="7.28515625" customWidth="1"/>
    <col min="14580" max="14580" width="8.5703125" customWidth="1"/>
    <col min="14581" max="14582" width="8.28515625" customWidth="1"/>
    <col min="14583" max="14583" width="8.140625" customWidth="1"/>
    <col min="14584" max="14584" width="9.140625" customWidth="1"/>
    <col min="14585" max="14585" width="9.28515625" customWidth="1"/>
    <col min="14586" max="14586" width="9.42578125" customWidth="1"/>
    <col min="14587" max="14587" width="11.7109375" customWidth="1"/>
    <col min="14825" max="14825" width="7" customWidth="1"/>
    <col min="14826" max="14826" width="8.85546875" customWidth="1"/>
    <col min="14827" max="14827" width="7.85546875" customWidth="1"/>
    <col min="14828" max="14828" width="7" customWidth="1"/>
    <col min="14829" max="14830" width="7.5703125" customWidth="1"/>
    <col min="14831" max="14832" width="7.85546875" customWidth="1"/>
    <col min="14833" max="14833" width="6.7109375" customWidth="1"/>
    <col min="14834" max="14834" width="6.42578125" customWidth="1"/>
    <col min="14835" max="14835" width="7.28515625" customWidth="1"/>
    <col min="14836" max="14836" width="8.5703125" customWidth="1"/>
    <col min="14837" max="14838" width="8.28515625" customWidth="1"/>
    <col min="14839" max="14839" width="8.140625" customWidth="1"/>
    <col min="14840" max="14840" width="9.140625" customWidth="1"/>
    <col min="14841" max="14841" width="9.28515625" customWidth="1"/>
    <col min="14842" max="14842" width="9.42578125" customWidth="1"/>
    <col min="14843" max="14843" width="11.7109375" customWidth="1"/>
    <col min="15081" max="15081" width="7" customWidth="1"/>
    <col min="15082" max="15082" width="8.85546875" customWidth="1"/>
    <col min="15083" max="15083" width="7.85546875" customWidth="1"/>
    <col min="15084" max="15084" width="7" customWidth="1"/>
    <col min="15085" max="15086" width="7.5703125" customWidth="1"/>
    <col min="15087" max="15088" width="7.85546875" customWidth="1"/>
    <col min="15089" max="15089" width="6.7109375" customWidth="1"/>
    <col min="15090" max="15090" width="6.42578125" customWidth="1"/>
    <col min="15091" max="15091" width="7.28515625" customWidth="1"/>
    <col min="15092" max="15092" width="8.5703125" customWidth="1"/>
    <col min="15093" max="15094" width="8.28515625" customWidth="1"/>
    <col min="15095" max="15095" width="8.140625" customWidth="1"/>
    <col min="15096" max="15096" width="9.140625" customWidth="1"/>
    <col min="15097" max="15097" width="9.28515625" customWidth="1"/>
    <col min="15098" max="15098" width="9.42578125" customWidth="1"/>
    <col min="15099" max="15099" width="11.7109375" customWidth="1"/>
    <col min="15337" max="15337" width="7" customWidth="1"/>
    <col min="15338" max="15338" width="8.85546875" customWidth="1"/>
    <col min="15339" max="15339" width="7.85546875" customWidth="1"/>
    <col min="15340" max="15340" width="7" customWidth="1"/>
    <col min="15341" max="15342" width="7.5703125" customWidth="1"/>
    <col min="15343" max="15344" width="7.85546875" customWidth="1"/>
    <col min="15345" max="15345" width="6.7109375" customWidth="1"/>
    <col min="15346" max="15346" width="6.42578125" customWidth="1"/>
    <col min="15347" max="15347" width="7.28515625" customWidth="1"/>
    <col min="15348" max="15348" width="8.5703125" customWidth="1"/>
    <col min="15349" max="15350" width="8.28515625" customWidth="1"/>
    <col min="15351" max="15351" width="8.140625" customWidth="1"/>
    <col min="15352" max="15352" width="9.140625" customWidth="1"/>
    <col min="15353" max="15353" width="9.28515625" customWidth="1"/>
    <col min="15354" max="15354" width="9.42578125" customWidth="1"/>
    <col min="15355" max="15355" width="11.7109375" customWidth="1"/>
    <col min="15593" max="15593" width="7" customWidth="1"/>
    <col min="15594" max="15594" width="8.85546875" customWidth="1"/>
    <col min="15595" max="15595" width="7.85546875" customWidth="1"/>
    <col min="15596" max="15596" width="7" customWidth="1"/>
    <col min="15597" max="15598" width="7.5703125" customWidth="1"/>
    <col min="15599" max="15600" width="7.85546875" customWidth="1"/>
    <col min="15601" max="15601" width="6.7109375" customWidth="1"/>
    <col min="15602" max="15602" width="6.42578125" customWidth="1"/>
    <col min="15603" max="15603" width="7.28515625" customWidth="1"/>
    <col min="15604" max="15604" width="8.5703125" customWidth="1"/>
    <col min="15605" max="15606" width="8.28515625" customWidth="1"/>
    <col min="15607" max="15607" width="8.140625" customWidth="1"/>
    <col min="15608" max="15608" width="9.140625" customWidth="1"/>
    <col min="15609" max="15609" width="9.28515625" customWidth="1"/>
    <col min="15610" max="15610" width="9.42578125" customWidth="1"/>
    <col min="15611" max="15611" width="11.7109375" customWidth="1"/>
    <col min="15849" max="15849" width="7" customWidth="1"/>
    <col min="15850" max="15850" width="8.85546875" customWidth="1"/>
    <col min="15851" max="15851" width="7.85546875" customWidth="1"/>
    <col min="15852" max="15852" width="7" customWidth="1"/>
    <col min="15853" max="15854" width="7.5703125" customWidth="1"/>
    <col min="15855" max="15856" width="7.85546875" customWidth="1"/>
    <col min="15857" max="15857" width="6.7109375" customWidth="1"/>
    <col min="15858" max="15858" width="6.42578125" customWidth="1"/>
    <col min="15859" max="15859" width="7.28515625" customWidth="1"/>
    <col min="15860" max="15860" width="8.5703125" customWidth="1"/>
    <col min="15861" max="15862" width="8.28515625" customWidth="1"/>
    <col min="15863" max="15863" width="8.140625" customWidth="1"/>
    <col min="15864" max="15864" width="9.140625" customWidth="1"/>
    <col min="15865" max="15865" width="9.28515625" customWidth="1"/>
    <col min="15866" max="15866" width="9.42578125" customWidth="1"/>
    <col min="15867" max="15867" width="11.7109375" customWidth="1"/>
    <col min="16105" max="16105" width="7" customWidth="1"/>
    <col min="16106" max="16106" width="8.85546875" customWidth="1"/>
    <col min="16107" max="16107" width="7.85546875" customWidth="1"/>
    <col min="16108" max="16108" width="7" customWidth="1"/>
    <col min="16109" max="16110" width="7.5703125" customWidth="1"/>
    <col min="16111" max="16112" width="7.85546875" customWidth="1"/>
    <col min="16113" max="16113" width="6.7109375" customWidth="1"/>
    <col min="16114" max="16114" width="6.42578125" customWidth="1"/>
    <col min="16115" max="16115" width="7.28515625" customWidth="1"/>
    <col min="16116" max="16116" width="8.5703125" customWidth="1"/>
    <col min="16117" max="16118" width="8.28515625" customWidth="1"/>
    <col min="16119" max="16119" width="8.140625" customWidth="1"/>
    <col min="16120" max="16120" width="9.140625" customWidth="1"/>
    <col min="16121" max="16121" width="9.28515625" customWidth="1"/>
    <col min="16122" max="16122" width="9.42578125" customWidth="1"/>
    <col min="16123" max="16123" width="11.7109375" customWidth="1"/>
  </cols>
  <sheetData>
    <row r="1" spans="1:18" ht="21" customHeight="1" x14ac:dyDescent="0.25">
      <c r="B1" s="2"/>
      <c r="C1" s="2"/>
      <c r="D1" s="2"/>
      <c r="E1" s="2"/>
      <c r="F1" s="3" t="s">
        <v>97</v>
      </c>
      <c r="G1" s="2"/>
      <c r="I1" s="2"/>
      <c r="J1" s="2"/>
      <c r="K1" s="2"/>
      <c r="L1" s="2"/>
      <c r="M1" s="2"/>
      <c r="N1" s="2"/>
      <c r="O1" s="2"/>
      <c r="P1" s="4"/>
      <c r="Q1" s="4"/>
    </row>
    <row r="2" spans="1:18" ht="21" customHeight="1" x14ac:dyDescent="0.25">
      <c r="A2" s="133" t="s">
        <v>89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4"/>
      <c r="Q2" s="4"/>
    </row>
    <row r="3" spans="1:18" ht="21" customHeight="1" x14ac:dyDescent="0.25">
      <c r="A3" s="134" t="s">
        <v>0</v>
      </c>
      <c r="B3" s="134"/>
      <c r="C3" s="5" t="s">
        <v>100</v>
      </c>
      <c r="D3" s="6"/>
      <c r="E3" s="7"/>
      <c r="F3" s="135" t="s">
        <v>1</v>
      </c>
      <c r="G3" s="135"/>
      <c r="H3" s="8" t="s">
        <v>100</v>
      </c>
      <c r="I3" s="9"/>
      <c r="J3" s="10"/>
      <c r="K3" s="11"/>
      <c r="L3" s="12" t="s">
        <v>2</v>
      </c>
      <c r="M3" s="136" t="s">
        <v>101</v>
      </c>
      <c r="N3" s="137"/>
      <c r="O3" s="138" t="s">
        <v>3</v>
      </c>
      <c r="P3" s="139"/>
      <c r="Q3" s="13" t="s">
        <v>102</v>
      </c>
    </row>
    <row r="4" spans="1:18" s="1" customFormat="1" ht="69" customHeight="1" x14ac:dyDescent="0.2">
      <c r="A4" s="12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91</v>
      </c>
      <c r="I4" s="12" t="s">
        <v>92</v>
      </c>
      <c r="J4" s="14" t="s">
        <v>11</v>
      </c>
      <c r="K4" s="12" t="s">
        <v>12</v>
      </c>
      <c r="L4" s="12" t="s">
        <v>13</v>
      </c>
      <c r="M4" s="12" t="s">
        <v>14</v>
      </c>
      <c r="N4" s="12" t="s">
        <v>15</v>
      </c>
      <c r="O4" s="12" t="s">
        <v>16</v>
      </c>
      <c r="P4" s="12" t="s">
        <v>17</v>
      </c>
      <c r="Q4" s="12" t="s">
        <v>18</v>
      </c>
      <c r="R4" s="15" t="s">
        <v>19</v>
      </c>
    </row>
    <row r="5" spans="1:18" ht="20.25" customHeight="1" x14ac:dyDescent="0.25">
      <c r="A5" s="16">
        <v>43525</v>
      </c>
      <c r="B5" s="92">
        <v>0</v>
      </c>
      <c r="C5" s="79">
        <f>ROUND((B5*12%),0)</f>
        <v>0</v>
      </c>
      <c r="D5" s="18">
        <v>0</v>
      </c>
      <c r="E5" s="79">
        <v>0</v>
      </c>
      <c r="F5" s="19">
        <v>0</v>
      </c>
      <c r="G5" s="20">
        <v>0</v>
      </c>
      <c r="H5" s="20">
        <v>0</v>
      </c>
      <c r="I5" s="21">
        <v>0</v>
      </c>
      <c r="J5" s="21">
        <v>0</v>
      </c>
      <c r="K5" s="21">
        <v>0</v>
      </c>
      <c r="L5" s="82">
        <f>SUM(B5:K5)</f>
        <v>0</v>
      </c>
      <c r="M5" s="21">
        <v>0</v>
      </c>
      <c r="N5" s="21">
        <f>G5</f>
        <v>0</v>
      </c>
      <c r="O5" s="21">
        <f>N5</f>
        <v>0</v>
      </c>
      <c r="P5" s="21">
        <v>0</v>
      </c>
      <c r="Q5" s="22">
        <v>0</v>
      </c>
      <c r="R5" s="23">
        <v>0</v>
      </c>
    </row>
    <row r="6" spans="1:18" ht="20.25" customHeight="1" x14ac:dyDescent="0.25">
      <c r="A6" s="16">
        <v>43557</v>
      </c>
      <c r="B6" s="81">
        <f>B5</f>
        <v>0</v>
      </c>
      <c r="C6" s="79">
        <f t="shared" ref="C6:C8" si="0">ROUND((B6*12%),0)</f>
        <v>0</v>
      </c>
      <c r="D6" s="80">
        <f>D5</f>
        <v>0</v>
      </c>
      <c r="E6" s="79">
        <v>0</v>
      </c>
      <c r="F6" s="19">
        <v>0</v>
      </c>
      <c r="G6" s="20">
        <v>0</v>
      </c>
      <c r="H6" s="20">
        <v>0</v>
      </c>
      <c r="I6" s="21">
        <v>0</v>
      </c>
      <c r="J6" s="21">
        <v>0</v>
      </c>
      <c r="K6" s="21">
        <v>0</v>
      </c>
      <c r="L6" s="82">
        <f t="shared" ref="L6:L17" si="1">SUM(B6:K6)</f>
        <v>0</v>
      </c>
      <c r="M6" s="21">
        <v>0</v>
      </c>
      <c r="N6" s="21">
        <f t="shared" ref="N6:N17" si="2">G6</f>
        <v>0</v>
      </c>
      <c r="O6" s="21">
        <f t="shared" ref="O6:O17" si="3">N6</f>
        <v>0</v>
      </c>
      <c r="P6" s="21">
        <v>0</v>
      </c>
      <c r="Q6" s="22">
        <v>0</v>
      </c>
      <c r="R6" s="84">
        <f>R5</f>
        <v>0</v>
      </c>
    </row>
    <row r="7" spans="1:18" ht="20.25" customHeight="1" x14ac:dyDescent="0.25">
      <c r="A7" s="16">
        <v>43589</v>
      </c>
      <c r="B7" s="81">
        <f>B5</f>
        <v>0</v>
      </c>
      <c r="C7" s="79">
        <f t="shared" si="0"/>
        <v>0</v>
      </c>
      <c r="D7" s="80">
        <f>D6</f>
        <v>0</v>
      </c>
      <c r="E7" s="79">
        <v>0</v>
      </c>
      <c r="F7" s="19">
        <v>0</v>
      </c>
      <c r="G7" s="20">
        <v>0</v>
      </c>
      <c r="H7" s="20">
        <v>0</v>
      </c>
      <c r="I7" s="21">
        <v>0</v>
      </c>
      <c r="J7" s="21">
        <v>0</v>
      </c>
      <c r="K7" s="21">
        <v>0</v>
      </c>
      <c r="L7" s="82">
        <f t="shared" si="1"/>
        <v>0</v>
      </c>
      <c r="M7" s="21">
        <v>0</v>
      </c>
      <c r="N7" s="21">
        <f t="shared" si="2"/>
        <v>0</v>
      </c>
      <c r="O7" s="21">
        <f t="shared" si="3"/>
        <v>0</v>
      </c>
      <c r="P7" s="21">
        <v>0</v>
      </c>
      <c r="Q7" s="22">
        <v>0</v>
      </c>
      <c r="R7" s="84">
        <f>R5</f>
        <v>0</v>
      </c>
    </row>
    <row r="8" spans="1:18" ht="20.25" customHeight="1" x14ac:dyDescent="0.25">
      <c r="A8" s="16">
        <v>43621</v>
      </c>
      <c r="B8" s="81">
        <f>B5</f>
        <v>0</v>
      </c>
      <c r="C8" s="79">
        <f t="shared" si="0"/>
        <v>0</v>
      </c>
      <c r="D8" s="80">
        <f>D6</f>
        <v>0</v>
      </c>
      <c r="E8" s="79">
        <v>0</v>
      </c>
      <c r="F8" s="19">
        <v>0</v>
      </c>
      <c r="G8" s="20">
        <v>0</v>
      </c>
      <c r="H8" s="20">
        <v>0</v>
      </c>
      <c r="I8" s="21">
        <v>0</v>
      </c>
      <c r="J8" s="21">
        <v>0</v>
      </c>
      <c r="K8" s="83">
        <v>0</v>
      </c>
      <c r="L8" s="82">
        <f t="shared" si="1"/>
        <v>0</v>
      </c>
      <c r="M8" s="21">
        <v>0</v>
      </c>
      <c r="N8" s="21">
        <f t="shared" si="2"/>
        <v>0</v>
      </c>
      <c r="O8" s="21">
        <f t="shared" si="3"/>
        <v>0</v>
      </c>
      <c r="P8" s="21">
        <v>0</v>
      </c>
      <c r="Q8" s="22">
        <v>0</v>
      </c>
      <c r="R8" s="84">
        <f>R5</f>
        <v>0</v>
      </c>
    </row>
    <row r="9" spans="1:18" ht="20.25" customHeight="1" x14ac:dyDescent="0.25">
      <c r="A9" s="16">
        <v>43653</v>
      </c>
      <c r="B9" s="92">
        <v>0</v>
      </c>
      <c r="C9" s="79">
        <f>ROUND((B9*17%),0)</f>
        <v>0</v>
      </c>
      <c r="D9" s="80">
        <f t="shared" ref="D9:D16" si="4">D8</f>
        <v>0</v>
      </c>
      <c r="E9" s="79">
        <v>0</v>
      </c>
      <c r="F9" s="19">
        <v>0</v>
      </c>
      <c r="G9" s="20">
        <v>0</v>
      </c>
      <c r="H9" s="20">
        <v>0</v>
      </c>
      <c r="I9" s="21">
        <v>0</v>
      </c>
      <c r="J9" s="21">
        <v>0</v>
      </c>
      <c r="K9" s="21">
        <v>0</v>
      </c>
      <c r="L9" s="82">
        <f t="shared" si="1"/>
        <v>0</v>
      </c>
      <c r="M9" s="21">
        <v>0</v>
      </c>
      <c r="N9" s="21">
        <f t="shared" si="2"/>
        <v>0</v>
      </c>
      <c r="O9" s="21">
        <f t="shared" si="3"/>
        <v>0</v>
      </c>
      <c r="P9" s="21">
        <v>0</v>
      </c>
      <c r="Q9" s="22">
        <v>0</v>
      </c>
      <c r="R9" s="84">
        <f>R5</f>
        <v>0</v>
      </c>
    </row>
    <row r="10" spans="1:18" ht="20.25" customHeight="1" x14ac:dyDescent="0.25">
      <c r="A10" s="16">
        <v>43685</v>
      </c>
      <c r="B10" s="81">
        <f>B9</f>
        <v>0</v>
      </c>
      <c r="C10" s="79">
        <f t="shared" ref="C10:C16" si="5">ROUND((B10*17%),0)</f>
        <v>0</v>
      </c>
      <c r="D10" s="80">
        <f t="shared" si="4"/>
        <v>0</v>
      </c>
      <c r="E10" s="79">
        <v>0</v>
      </c>
      <c r="F10" s="19">
        <v>0</v>
      </c>
      <c r="G10" s="20">
        <v>0</v>
      </c>
      <c r="H10" s="20">
        <v>0</v>
      </c>
      <c r="I10" s="21">
        <v>0</v>
      </c>
      <c r="J10" s="21">
        <v>0</v>
      </c>
      <c r="K10" s="21">
        <v>0</v>
      </c>
      <c r="L10" s="82">
        <f t="shared" si="1"/>
        <v>0</v>
      </c>
      <c r="M10" s="21">
        <v>0</v>
      </c>
      <c r="N10" s="21">
        <f t="shared" si="2"/>
        <v>0</v>
      </c>
      <c r="O10" s="21">
        <f t="shared" si="3"/>
        <v>0</v>
      </c>
      <c r="P10" s="21">
        <v>0</v>
      </c>
      <c r="Q10" s="22">
        <v>0</v>
      </c>
      <c r="R10" s="84">
        <f>R5</f>
        <v>0</v>
      </c>
    </row>
    <row r="11" spans="1:18" ht="20.25" customHeight="1" x14ac:dyDescent="0.25">
      <c r="A11" s="16">
        <v>43717</v>
      </c>
      <c r="B11" s="81">
        <f>B9</f>
        <v>0</v>
      </c>
      <c r="C11" s="79">
        <f t="shared" si="5"/>
        <v>0</v>
      </c>
      <c r="D11" s="80">
        <f t="shared" si="4"/>
        <v>0</v>
      </c>
      <c r="E11" s="79">
        <v>0</v>
      </c>
      <c r="F11" s="19">
        <v>0</v>
      </c>
      <c r="G11" s="20">
        <v>0</v>
      </c>
      <c r="H11" s="20">
        <v>0</v>
      </c>
      <c r="I11" s="21">
        <v>0</v>
      </c>
      <c r="J11" s="21">
        <v>0</v>
      </c>
      <c r="K11" s="21">
        <v>0</v>
      </c>
      <c r="L11" s="82">
        <f t="shared" si="1"/>
        <v>0</v>
      </c>
      <c r="M11" s="21">
        <v>0</v>
      </c>
      <c r="N11" s="21">
        <f t="shared" si="2"/>
        <v>0</v>
      </c>
      <c r="O11" s="21">
        <f t="shared" si="3"/>
        <v>0</v>
      </c>
      <c r="P11" s="21">
        <v>0</v>
      </c>
      <c r="Q11" s="22">
        <v>0</v>
      </c>
      <c r="R11" s="84">
        <f>R5</f>
        <v>0</v>
      </c>
    </row>
    <row r="12" spans="1:18" ht="20.25" customHeight="1" x14ac:dyDescent="0.25">
      <c r="A12" s="16">
        <v>43749</v>
      </c>
      <c r="B12" s="81">
        <f>B9</f>
        <v>0</v>
      </c>
      <c r="C12" s="79">
        <f t="shared" si="5"/>
        <v>0</v>
      </c>
      <c r="D12" s="80">
        <f t="shared" si="4"/>
        <v>0</v>
      </c>
      <c r="E12" s="79">
        <v>0</v>
      </c>
      <c r="F12" s="19">
        <v>0</v>
      </c>
      <c r="G12" s="20">
        <v>0</v>
      </c>
      <c r="H12" s="20">
        <v>0</v>
      </c>
      <c r="I12" s="21">
        <v>0</v>
      </c>
      <c r="J12" s="21">
        <v>0</v>
      </c>
      <c r="K12" s="21">
        <v>0</v>
      </c>
      <c r="L12" s="82">
        <f t="shared" si="1"/>
        <v>0</v>
      </c>
      <c r="M12" s="21">
        <v>0</v>
      </c>
      <c r="N12" s="21">
        <f t="shared" si="2"/>
        <v>0</v>
      </c>
      <c r="O12" s="21">
        <f t="shared" si="3"/>
        <v>0</v>
      </c>
      <c r="P12" s="21">
        <v>0</v>
      </c>
      <c r="Q12" s="22">
        <v>0</v>
      </c>
      <c r="R12" s="84">
        <f>R5</f>
        <v>0</v>
      </c>
    </row>
    <row r="13" spans="1:18" ht="20.25" customHeight="1" x14ac:dyDescent="0.25">
      <c r="A13" s="16">
        <v>43781</v>
      </c>
      <c r="B13" s="81">
        <f>B9</f>
        <v>0</v>
      </c>
      <c r="C13" s="79">
        <f t="shared" si="5"/>
        <v>0</v>
      </c>
      <c r="D13" s="80">
        <f t="shared" si="4"/>
        <v>0</v>
      </c>
      <c r="E13" s="79">
        <v>0</v>
      </c>
      <c r="F13" s="19">
        <v>0</v>
      </c>
      <c r="G13" s="20">
        <v>0</v>
      </c>
      <c r="H13" s="20">
        <v>0</v>
      </c>
      <c r="I13" s="21">
        <v>0</v>
      </c>
      <c r="J13" s="21">
        <v>0</v>
      </c>
      <c r="K13" s="21">
        <v>0</v>
      </c>
      <c r="L13" s="82">
        <f t="shared" si="1"/>
        <v>0</v>
      </c>
      <c r="M13" s="21">
        <v>0</v>
      </c>
      <c r="N13" s="21">
        <f t="shared" si="2"/>
        <v>0</v>
      </c>
      <c r="O13" s="21">
        <f t="shared" si="3"/>
        <v>0</v>
      </c>
      <c r="P13" s="21">
        <v>0</v>
      </c>
      <c r="Q13" s="22">
        <v>0</v>
      </c>
      <c r="R13" s="84">
        <f>R5</f>
        <v>0</v>
      </c>
    </row>
    <row r="14" spans="1:18" ht="20.25" customHeight="1" x14ac:dyDescent="0.25">
      <c r="A14" s="16">
        <v>43813</v>
      </c>
      <c r="B14" s="81">
        <f>B9</f>
        <v>0</v>
      </c>
      <c r="C14" s="79">
        <f t="shared" si="5"/>
        <v>0</v>
      </c>
      <c r="D14" s="80">
        <f t="shared" si="4"/>
        <v>0</v>
      </c>
      <c r="E14" s="79">
        <v>0</v>
      </c>
      <c r="F14" s="19">
        <v>0</v>
      </c>
      <c r="G14" s="20">
        <v>0</v>
      </c>
      <c r="H14" s="20">
        <v>0</v>
      </c>
      <c r="I14" s="21">
        <v>0</v>
      </c>
      <c r="J14" s="21">
        <v>0</v>
      </c>
      <c r="K14" s="21">
        <v>0</v>
      </c>
      <c r="L14" s="82">
        <f t="shared" si="1"/>
        <v>0</v>
      </c>
      <c r="M14" s="21">
        <v>0</v>
      </c>
      <c r="N14" s="21">
        <f t="shared" si="2"/>
        <v>0</v>
      </c>
      <c r="O14" s="21">
        <f t="shared" si="3"/>
        <v>0</v>
      </c>
      <c r="P14" s="21">
        <v>0</v>
      </c>
      <c r="Q14" s="22">
        <v>0</v>
      </c>
      <c r="R14" s="84">
        <f>R5</f>
        <v>0</v>
      </c>
    </row>
    <row r="15" spans="1:18" ht="20.25" customHeight="1" x14ac:dyDescent="0.25">
      <c r="A15" s="16">
        <v>43845</v>
      </c>
      <c r="B15" s="81">
        <f>B9</f>
        <v>0</v>
      </c>
      <c r="C15" s="79">
        <f t="shared" si="5"/>
        <v>0</v>
      </c>
      <c r="D15" s="80">
        <f t="shared" si="4"/>
        <v>0</v>
      </c>
      <c r="E15" s="79">
        <v>0</v>
      </c>
      <c r="F15" s="19">
        <v>0</v>
      </c>
      <c r="G15" s="20">
        <v>0</v>
      </c>
      <c r="H15" s="20">
        <v>0</v>
      </c>
      <c r="I15" s="21">
        <v>0</v>
      </c>
      <c r="J15" s="21">
        <v>0</v>
      </c>
      <c r="K15" s="21">
        <v>0</v>
      </c>
      <c r="L15" s="82">
        <f t="shared" si="1"/>
        <v>0</v>
      </c>
      <c r="M15" s="21">
        <v>0</v>
      </c>
      <c r="N15" s="21">
        <f t="shared" si="2"/>
        <v>0</v>
      </c>
      <c r="O15" s="21">
        <f t="shared" si="3"/>
        <v>0</v>
      </c>
      <c r="P15" s="21">
        <v>0</v>
      </c>
      <c r="Q15" s="22">
        <v>0</v>
      </c>
      <c r="R15" s="84">
        <f>R5</f>
        <v>0</v>
      </c>
    </row>
    <row r="16" spans="1:18" ht="20.25" customHeight="1" x14ac:dyDescent="0.25">
      <c r="A16" s="16">
        <v>43877</v>
      </c>
      <c r="B16" s="81">
        <f>B9</f>
        <v>0</v>
      </c>
      <c r="C16" s="79">
        <f t="shared" si="5"/>
        <v>0</v>
      </c>
      <c r="D16" s="80">
        <f t="shared" si="4"/>
        <v>0</v>
      </c>
      <c r="E16" s="79">
        <v>0</v>
      </c>
      <c r="F16" s="19">
        <v>0</v>
      </c>
      <c r="G16" s="20">
        <v>0</v>
      </c>
      <c r="H16" s="20">
        <v>0</v>
      </c>
      <c r="I16" s="21">
        <v>0</v>
      </c>
      <c r="J16" s="21">
        <v>0</v>
      </c>
      <c r="K16" s="21">
        <v>0</v>
      </c>
      <c r="L16" s="82">
        <f t="shared" si="1"/>
        <v>0</v>
      </c>
      <c r="M16" s="21">
        <v>0</v>
      </c>
      <c r="N16" s="21">
        <f t="shared" si="2"/>
        <v>0</v>
      </c>
      <c r="O16" s="21">
        <f t="shared" si="3"/>
        <v>0</v>
      </c>
      <c r="P16" s="21">
        <v>0</v>
      </c>
      <c r="Q16" s="22">
        <v>0</v>
      </c>
      <c r="R16" s="84">
        <f>R5</f>
        <v>0</v>
      </c>
    </row>
    <row r="17" spans="1:18" ht="27" customHeight="1" x14ac:dyDescent="0.25">
      <c r="A17" s="16" t="s">
        <v>20</v>
      </c>
      <c r="B17" s="24"/>
      <c r="C17" s="17"/>
      <c r="D17" s="18"/>
      <c r="E17" s="22"/>
      <c r="F17" s="18"/>
      <c r="G17" s="22">
        <v>0</v>
      </c>
      <c r="H17" s="20"/>
      <c r="I17" s="21"/>
      <c r="J17" s="21">
        <v>0</v>
      </c>
      <c r="K17" s="21"/>
      <c r="L17" s="82">
        <f t="shared" si="1"/>
        <v>0</v>
      </c>
      <c r="M17" s="21"/>
      <c r="N17" s="21">
        <f t="shared" si="2"/>
        <v>0</v>
      </c>
      <c r="O17" s="21">
        <f t="shared" si="3"/>
        <v>0</v>
      </c>
      <c r="P17" s="21"/>
      <c r="Q17" s="22"/>
      <c r="R17" s="23"/>
    </row>
    <row r="18" spans="1:18" ht="20.25" customHeight="1" x14ac:dyDescent="0.25">
      <c r="A18" s="16" t="s">
        <v>21</v>
      </c>
      <c r="B18" s="85">
        <f t="shared" ref="B18:K18" si="6">SUM(B5:B16)</f>
        <v>0</v>
      </c>
      <c r="C18" s="85">
        <f t="shared" si="6"/>
        <v>0</v>
      </c>
      <c r="D18" s="85">
        <f t="shared" si="6"/>
        <v>0</v>
      </c>
      <c r="E18" s="85">
        <f t="shared" si="6"/>
        <v>0</v>
      </c>
      <c r="F18" s="85">
        <f t="shared" si="6"/>
        <v>0</v>
      </c>
      <c r="G18" s="85">
        <f>SUM(G5:G17)</f>
        <v>0</v>
      </c>
      <c r="H18" s="86">
        <f>SUM(H5:H16)</f>
        <v>0</v>
      </c>
      <c r="I18" s="86">
        <f>SUM(I5:I16)</f>
        <v>0</v>
      </c>
      <c r="J18" s="86">
        <f>SUM(J5:J16)</f>
        <v>0</v>
      </c>
      <c r="K18" s="85">
        <f t="shared" si="6"/>
        <v>0</v>
      </c>
      <c r="L18" s="87">
        <f t="shared" ref="L18" si="7">SUM(B18:K18)</f>
        <v>0</v>
      </c>
      <c r="M18" s="85">
        <f t="shared" ref="M18:O18" si="8">SUM(M5:M16)</f>
        <v>0</v>
      </c>
      <c r="N18" s="85">
        <f t="shared" si="8"/>
        <v>0</v>
      </c>
      <c r="O18" s="85">
        <f t="shared" si="8"/>
        <v>0</v>
      </c>
      <c r="P18" s="85">
        <v>0</v>
      </c>
      <c r="Q18" s="85">
        <f>SUM(Q5:Q17)</f>
        <v>0</v>
      </c>
      <c r="R18" s="84">
        <f>SUM(R5:R17)</f>
        <v>0</v>
      </c>
    </row>
    <row r="19" spans="1:18" ht="15.75" customHeight="1" x14ac:dyDescent="0.25">
      <c r="B19" s="131" t="s">
        <v>22</v>
      </c>
      <c r="C19" s="131"/>
      <c r="D19" s="131"/>
      <c r="E19" s="131"/>
      <c r="F19" s="131"/>
      <c r="G19" s="131"/>
    </row>
    <row r="20" spans="1:18" ht="18" customHeight="1" x14ac:dyDescent="0.25">
      <c r="A20" s="1" t="s">
        <v>23</v>
      </c>
      <c r="B20" s="25" t="s">
        <v>24</v>
      </c>
      <c r="C20" s="26"/>
      <c r="D20" s="26"/>
      <c r="E20" s="27"/>
      <c r="F20" s="28"/>
      <c r="G20" s="28"/>
      <c r="H20" s="29">
        <f>L18</f>
        <v>0</v>
      </c>
      <c r="M20" t="s">
        <v>25</v>
      </c>
      <c r="Q20" s="83">
        <f>F18</f>
        <v>0</v>
      </c>
    </row>
    <row r="21" spans="1:18" ht="18" customHeight="1" x14ac:dyDescent="0.25">
      <c r="A21" s="1" t="s">
        <v>26</v>
      </c>
      <c r="B21" s="25" t="s">
        <v>27</v>
      </c>
      <c r="C21" s="26"/>
      <c r="D21" s="26"/>
      <c r="E21" s="27"/>
      <c r="F21" s="28"/>
      <c r="G21" s="28"/>
      <c r="H21">
        <v>0</v>
      </c>
      <c r="M21" t="s">
        <v>28</v>
      </c>
      <c r="Q21" s="83">
        <f>ROUND((B18+C18)*10%,0)</f>
        <v>0</v>
      </c>
    </row>
    <row r="22" spans="1:18" ht="18" customHeight="1" x14ac:dyDescent="0.25">
      <c r="A22" s="1" t="s">
        <v>29</v>
      </c>
      <c r="B22" s="25" t="s">
        <v>30</v>
      </c>
      <c r="C22" s="26"/>
      <c r="D22" s="26"/>
      <c r="E22" s="27"/>
      <c r="F22" s="28"/>
      <c r="G22" s="28"/>
      <c r="H22">
        <v>0</v>
      </c>
      <c r="M22" t="s">
        <v>31</v>
      </c>
      <c r="Q22" s="83">
        <f>R18</f>
        <v>0</v>
      </c>
    </row>
    <row r="23" spans="1:18" ht="18" customHeight="1" x14ac:dyDescent="0.25">
      <c r="B23" s="141" t="s">
        <v>32</v>
      </c>
      <c r="C23" s="141"/>
      <c r="D23" s="141"/>
      <c r="E23" s="141"/>
      <c r="F23" s="141"/>
      <c r="G23" s="141"/>
      <c r="H23" s="29">
        <f>SUM(H20:H22)</f>
        <v>0</v>
      </c>
      <c r="M23" t="s">
        <v>33</v>
      </c>
      <c r="Q23" s="83">
        <f>Q22-Q21</f>
        <v>0</v>
      </c>
    </row>
    <row r="24" spans="1:18" ht="18" customHeight="1" x14ac:dyDescent="0.25">
      <c r="B24" s="26"/>
      <c r="C24" s="26"/>
      <c r="D24" s="26"/>
      <c r="E24" s="27"/>
      <c r="F24" s="28"/>
      <c r="G24" s="28"/>
      <c r="M24" t="s">
        <v>34</v>
      </c>
      <c r="Q24" s="83">
        <f>Q20-Q23</f>
        <v>0</v>
      </c>
    </row>
    <row r="25" spans="1:18" ht="18" customHeight="1" x14ac:dyDescent="0.25">
      <c r="B25" s="26"/>
      <c r="C25" s="26"/>
      <c r="D25" s="26"/>
      <c r="E25" s="27"/>
      <c r="F25" s="28"/>
      <c r="G25" s="28"/>
    </row>
    <row r="26" spans="1:18" ht="12.75" customHeight="1" x14ac:dyDescent="0.25">
      <c r="A26" s="142" t="s">
        <v>35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</row>
    <row r="27" spans="1:18" ht="12.75" customHeight="1" x14ac:dyDescent="0.25">
      <c r="A27"/>
      <c r="H27" s="28"/>
      <c r="I27" s="117" t="s">
        <v>36</v>
      </c>
      <c r="J27" s="117"/>
      <c r="K27" s="117"/>
      <c r="L27" s="117"/>
      <c r="M27" s="117"/>
      <c r="N27" s="143"/>
    </row>
    <row r="28" spans="1:18" ht="12.75" customHeight="1" x14ac:dyDescent="0.25">
      <c r="A28" s="144" t="s">
        <v>37</v>
      </c>
      <c r="B28" s="144"/>
      <c r="C28" s="144"/>
      <c r="D28" s="144"/>
      <c r="E28" s="144"/>
      <c r="F28" s="144"/>
      <c r="H28" s="20">
        <v>1</v>
      </c>
      <c r="I28" s="113" t="s">
        <v>38</v>
      </c>
      <c r="J28" s="113"/>
      <c r="K28" s="113"/>
      <c r="L28" s="113"/>
      <c r="M28" s="23"/>
      <c r="N28" s="84">
        <f>H23</f>
        <v>0</v>
      </c>
    </row>
    <row r="29" spans="1:18" ht="12.75" customHeight="1" x14ac:dyDescent="0.25">
      <c r="A29" s="20">
        <v>1</v>
      </c>
      <c r="B29" s="25" t="s">
        <v>14</v>
      </c>
      <c r="C29" s="25"/>
      <c r="D29" s="25"/>
      <c r="E29" s="88">
        <f>M18</f>
        <v>0</v>
      </c>
      <c r="F29" s="31"/>
      <c r="H29" s="32">
        <v>2</v>
      </c>
      <c r="I29" s="33" t="s">
        <v>39</v>
      </c>
      <c r="J29" s="33"/>
      <c r="K29" s="33"/>
      <c r="L29" s="33"/>
      <c r="M29" s="34"/>
      <c r="N29" s="23"/>
    </row>
    <row r="30" spans="1:18" ht="14.25" customHeight="1" x14ac:dyDescent="0.25">
      <c r="A30" s="20">
        <v>2</v>
      </c>
      <c r="B30" s="25" t="s">
        <v>40</v>
      </c>
      <c r="C30" s="25"/>
      <c r="D30" s="25"/>
      <c r="E30" s="30">
        <v>0</v>
      </c>
      <c r="F30" s="31">
        <v>0</v>
      </c>
      <c r="H30" s="145"/>
      <c r="I30" s="35" t="s">
        <v>23</v>
      </c>
      <c r="J30" s="129" t="s">
        <v>41</v>
      </c>
      <c r="K30" s="129"/>
      <c r="L30" s="129"/>
      <c r="M30" s="23"/>
      <c r="N30" s="84">
        <f>IF(+Q23&lt;=0,0,IF(+Q23&gt;=0,+Q23))</f>
        <v>0</v>
      </c>
    </row>
    <row r="31" spans="1:18" ht="16.5" customHeight="1" x14ac:dyDescent="0.25">
      <c r="A31" s="20">
        <v>3</v>
      </c>
      <c r="B31" s="25" t="s">
        <v>42</v>
      </c>
      <c r="C31" s="25"/>
      <c r="D31" s="25"/>
      <c r="E31" s="30">
        <v>0</v>
      </c>
      <c r="F31" s="31"/>
      <c r="H31" s="146"/>
      <c r="I31" s="36" t="s">
        <v>26</v>
      </c>
      <c r="J31" s="129" t="s">
        <v>43</v>
      </c>
      <c r="K31" s="129"/>
      <c r="L31" s="129"/>
      <c r="M31" s="23" t="s">
        <v>44</v>
      </c>
      <c r="N31" s="84">
        <v>50000</v>
      </c>
    </row>
    <row r="32" spans="1:18" ht="24" customHeight="1" x14ac:dyDescent="0.25">
      <c r="A32" s="20">
        <v>4</v>
      </c>
      <c r="B32" s="25" t="s">
        <v>45</v>
      </c>
      <c r="C32" s="25"/>
      <c r="D32" s="25"/>
      <c r="E32" s="30">
        <v>0</v>
      </c>
      <c r="F32" s="31"/>
      <c r="H32" s="146"/>
      <c r="I32" s="37" t="s">
        <v>46</v>
      </c>
      <c r="J32" s="121" t="s">
        <v>47</v>
      </c>
      <c r="K32" s="121"/>
      <c r="L32" s="121"/>
      <c r="M32" s="23"/>
      <c r="N32" s="23">
        <v>0</v>
      </c>
    </row>
    <row r="33" spans="1:22" x14ac:dyDescent="0.25">
      <c r="A33" s="20">
        <v>5</v>
      </c>
      <c r="B33" s="25" t="s">
        <v>48</v>
      </c>
      <c r="C33" s="25"/>
      <c r="D33" s="25"/>
      <c r="E33" s="30">
        <v>0</v>
      </c>
      <c r="F33" s="31"/>
      <c r="H33" s="146"/>
      <c r="I33" s="37" t="s">
        <v>49</v>
      </c>
      <c r="J33" s="130" t="s">
        <v>50</v>
      </c>
      <c r="K33" s="130"/>
      <c r="L33" s="130"/>
      <c r="M33" s="23"/>
      <c r="N33" s="84">
        <f>P18</f>
        <v>0</v>
      </c>
    </row>
    <row r="34" spans="1:22" x14ac:dyDescent="0.25">
      <c r="A34" s="20">
        <v>6</v>
      </c>
      <c r="B34" s="25" t="s">
        <v>51</v>
      </c>
      <c r="C34" s="25"/>
      <c r="D34" s="25"/>
      <c r="E34" s="30">
        <v>0</v>
      </c>
      <c r="F34" s="31"/>
      <c r="H34" s="146"/>
      <c r="I34" s="37" t="s">
        <v>52</v>
      </c>
      <c r="J34" s="130" t="s">
        <v>53</v>
      </c>
      <c r="K34" s="130"/>
      <c r="L34" s="130"/>
      <c r="M34" s="23" t="s">
        <v>54</v>
      </c>
      <c r="N34" s="23">
        <v>0</v>
      </c>
    </row>
    <row r="35" spans="1:22" ht="21.75" customHeight="1" x14ac:dyDescent="0.25">
      <c r="A35" s="20"/>
      <c r="B35" s="25"/>
      <c r="C35" s="25"/>
      <c r="D35" s="25"/>
      <c r="E35" s="30">
        <v>0</v>
      </c>
      <c r="F35" s="31"/>
      <c r="H35" s="146"/>
      <c r="I35" s="37" t="s">
        <v>55</v>
      </c>
      <c r="J35" s="121" t="s">
        <v>56</v>
      </c>
      <c r="K35" s="121"/>
      <c r="L35" s="121"/>
      <c r="M35" s="23" t="s">
        <v>57</v>
      </c>
      <c r="N35" s="23">
        <v>0</v>
      </c>
    </row>
    <row r="36" spans="1:22" ht="21" customHeight="1" x14ac:dyDescent="0.25">
      <c r="A36" s="20">
        <v>7</v>
      </c>
      <c r="B36" s="25" t="s">
        <v>58</v>
      </c>
      <c r="C36" s="25"/>
      <c r="D36" s="25"/>
      <c r="E36" s="30">
        <v>0</v>
      </c>
      <c r="F36" s="31"/>
      <c r="H36" s="146"/>
      <c r="I36" s="37" t="s">
        <v>59</v>
      </c>
      <c r="J36" s="121" t="s">
        <v>60</v>
      </c>
      <c r="K36" s="121"/>
      <c r="L36" s="121"/>
      <c r="M36" s="23"/>
      <c r="N36" s="23">
        <v>0</v>
      </c>
    </row>
    <row r="37" spans="1:22" x14ac:dyDescent="0.25">
      <c r="A37" s="20">
        <v>8</v>
      </c>
      <c r="B37" s="25" t="s">
        <v>61</v>
      </c>
      <c r="C37" s="25"/>
      <c r="D37" s="25"/>
      <c r="E37" s="30">
        <v>0</v>
      </c>
      <c r="F37" s="31"/>
      <c r="H37" s="146"/>
      <c r="I37" s="30" t="s">
        <v>62</v>
      </c>
      <c r="J37" s="122" t="s">
        <v>63</v>
      </c>
      <c r="K37" s="122"/>
      <c r="L37" s="123"/>
      <c r="M37" s="23" t="s">
        <v>64</v>
      </c>
      <c r="N37" s="23"/>
    </row>
    <row r="38" spans="1:22" x14ac:dyDescent="0.25">
      <c r="A38" s="20">
        <v>9</v>
      </c>
      <c r="B38" s="25" t="s">
        <v>65</v>
      </c>
      <c r="C38" s="25"/>
      <c r="D38" s="25"/>
      <c r="E38" s="30">
        <v>0</v>
      </c>
      <c r="F38" s="31"/>
      <c r="H38" s="146"/>
      <c r="I38" s="38" t="s">
        <v>59</v>
      </c>
      <c r="J38" s="124" t="s">
        <v>66</v>
      </c>
      <c r="K38" s="124"/>
      <c r="L38" s="125"/>
      <c r="M38" s="23" t="s">
        <v>67</v>
      </c>
      <c r="N38" s="23"/>
    </row>
    <row r="39" spans="1:22" x14ac:dyDescent="0.25">
      <c r="A39" s="20"/>
      <c r="B39" s="25"/>
      <c r="C39" s="25"/>
      <c r="D39" s="25"/>
      <c r="E39" s="30">
        <v>0</v>
      </c>
      <c r="F39" s="31"/>
      <c r="H39" s="146"/>
      <c r="I39" s="38" t="s">
        <v>68</v>
      </c>
      <c r="J39" s="140" t="s">
        <v>69</v>
      </c>
      <c r="K39" s="140"/>
      <c r="L39" s="140"/>
      <c r="M39" s="39"/>
      <c r="N39" s="23">
        <f>G16</f>
        <v>0</v>
      </c>
    </row>
    <row r="40" spans="1:22" x14ac:dyDescent="0.25">
      <c r="A40" s="20">
        <v>10</v>
      </c>
      <c r="B40" s="40" t="s">
        <v>70</v>
      </c>
      <c r="C40" s="40"/>
      <c r="D40" s="40"/>
      <c r="E40" s="30">
        <v>0</v>
      </c>
      <c r="F40" s="31"/>
      <c r="H40" s="147"/>
      <c r="I40" s="118" t="s">
        <v>71</v>
      </c>
      <c r="J40" s="119"/>
      <c r="K40" s="119"/>
      <c r="L40" s="119"/>
      <c r="M40" s="120"/>
      <c r="N40" s="84">
        <f>SUM(N30:N39)</f>
        <v>50000</v>
      </c>
      <c r="Q40" s="59"/>
      <c r="U40" s="96"/>
      <c r="V40" s="45"/>
    </row>
    <row r="41" spans="1:22" x14ac:dyDescent="0.25">
      <c r="A41" s="20">
        <v>11</v>
      </c>
      <c r="C41" s="40"/>
      <c r="D41" s="40"/>
      <c r="E41" s="30">
        <v>0</v>
      </c>
      <c r="F41" s="31"/>
      <c r="H41" s="41">
        <v>3</v>
      </c>
      <c r="I41" s="126" t="s">
        <v>72</v>
      </c>
      <c r="J41" s="127"/>
      <c r="K41" s="127"/>
      <c r="L41" s="127"/>
      <c r="M41" s="128"/>
      <c r="N41" s="42">
        <f>N28-N40</f>
        <v>-50000</v>
      </c>
      <c r="U41" s="89"/>
      <c r="V41" s="84"/>
    </row>
    <row r="42" spans="1:22" ht="15" customHeight="1" x14ac:dyDescent="0.25">
      <c r="A42" s="20">
        <v>12</v>
      </c>
      <c r="B42" s="112" t="s">
        <v>73</v>
      </c>
      <c r="C42" s="112"/>
      <c r="D42" s="112"/>
      <c r="E42" s="30"/>
      <c r="F42" s="31"/>
      <c r="H42" s="20">
        <v>4</v>
      </c>
      <c r="I42" s="30" t="s">
        <v>74</v>
      </c>
      <c r="J42" s="43"/>
      <c r="K42" s="43"/>
      <c r="L42" s="31"/>
      <c r="M42" s="23"/>
      <c r="N42" s="84">
        <f>+IF(+E46&gt;=150000,150000,IF(+E46&lt;=150000,+E46))</f>
        <v>0</v>
      </c>
      <c r="U42" s="89"/>
      <c r="V42" s="84"/>
    </row>
    <row r="43" spans="1:22" x14ac:dyDescent="0.25">
      <c r="A43" s="20"/>
      <c r="B43" s="113"/>
      <c r="C43" s="113"/>
      <c r="D43" s="113"/>
      <c r="E43" s="30"/>
      <c r="F43" s="31"/>
      <c r="H43" s="41">
        <v>5</v>
      </c>
      <c r="I43" s="114" t="s">
        <v>75</v>
      </c>
      <c r="J43" s="115"/>
      <c r="K43" s="115"/>
      <c r="L43" s="115"/>
      <c r="M43" s="116"/>
      <c r="N43" s="84">
        <f>+IF(+E47&gt;=50000,50000,IF(+E47&lt;=50000,+E47))</f>
        <v>0</v>
      </c>
      <c r="U43" s="89"/>
      <c r="V43" s="84"/>
    </row>
    <row r="44" spans="1:22" x14ac:dyDescent="0.25">
      <c r="A44" s="20"/>
      <c r="B44" s="118"/>
      <c r="C44" s="119"/>
      <c r="D44" s="120"/>
      <c r="E44" s="30"/>
      <c r="F44" s="31"/>
      <c r="H44" s="41">
        <v>6</v>
      </c>
      <c r="I44" s="38" t="s">
        <v>76</v>
      </c>
      <c r="J44" s="95"/>
      <c r="K44" s="95"/>
      <c r="L44" s="95"/>
      <c r="M44" s="96"/>
      <c r="N44" s="45">
        <f>N41-N42-N43</f>
        <v>-50000</v>
      </c>
      <c r="U44" s="96"/>
      <c r="V44" s="45"/>
    </row>
    <row r="45" spans="1:22" x14ac:dyDescent="0.25">
      <c r="A45" s="20"/>
      <c r="B45" s="113"/>
      <c r="C45" s="113"/>
      <c r="D45" s="113"/>
      <c r="E45" s="30"/>
      <c r="F45" s="31"/>
      <c r="H45" s="20">
        <v>7</v>
      </c>
      <c r="I45" s="30" t="s">
        <v>77</v>
      </c>
      <c r="J45" s="43"/>
      <c r="K45" s="43"/>
      <c r="L45" s="31"/>
      <c r="M45" s="89">
        <f>+IF(+N44&lt;=500000,0,IF(+N44&gt;=500000,250000))</f>
        <v>0</v>
      </c>
      <c r="N45" s="84">
        <v>0</v>
      </c>
      <c r="U45" s="89"/>
      <c r="V45" s="84"/>
    </row>
    <row r="46" spans="1:22" x14ac:dyDescent="0.25">
      <c r="A46" s="20"/>
      <c r="B46" s="113" t="s">
        <v>21</v>
      </c>
      <c r="C46" s="113">
        <f>SUM(C29:C41)</f>
        <v>0</v>
      </c>
      <c r="D46" s="113"/>
      <c r="E46" s="88">
        <f>SUM(E29:F45)</f>
        <v>0</v>
      </c>
      <c r="F46" s="31"/>
      <c r="H46" s="41">
        <v>8</v>
      </c>
      <c r="I46" s="46" t="s">
        <v>78</v>
      </c>
      <c r="J46" s="43"/>
      <c r="K46" s="31"/>
      <c r="L46" s="44"/>
      <c r="M46" s="89">
        <f>+IF(+N44&lt;=500000,0,+IF(+N44&gt;=500000,250000,IF(+N44&lt;750000,+(N44-500000))))</f>
        <v>0</v>
      </c>
      <c r="N46" s="84">
        <f>ROUND((M46*5%),0)</f>
        <v>0</v>
      </c>
      <c r="Q46" s="93"/>
      <c r="U46" s="89"/>
      <c r="V46" s="84"/>
    </row>
    <row r="47" spans="1:22" x14ac:dyDescent="0.25">
      <c r="A47"/>
      <c r="B47" s="40" t="s">
        <v>79</v>
      </c>
      <c r="E47">
        <v>0</v>
      </c>
      <c r="H47" s="41">
        <v>9</v>
      </c>
      <c r="I47" s="93" t="s">
        <v>80</v>
      </c>
      <c r="J47" s="43"/>
      <c r="K47" s="31"/>
      <c r="L47" s="44"/>
      <c r="M47" s="89">
        <f>+IF(+N44&lt;=500000,0,+IF(+N44&lt;=1000000,+(N44-500000),IF(+N44&gt;1000000,500000)))</f>
        <v>0</v>
      </c>
      <c r="N47" s="84">
        <f>ROUND((M47*20%),0)</f>
        <v>0</v>
      </c>
      <c r="U47" s="89"/>
      <c r="V47" s="84"/>
    </row>
    <row r="48" spans="1:22" x14ac:dyDescent="0.25">
      <c r="A48"/>
      <c r="B48" s="40"/>
      <c r="H48" s="41">
        <v>10</v>
      </c>
      <c r="I48" s="94" t="s">
        <v>93</v>
      </c>
      <c r="J48" s="43"/>
      <c r="K48" s="43"/>
      <c r="L48" s="65"/>
      <c r="M48" s="89">
        <f>+IF(+N44&lt;=1000000,0,+IF(+N44&gt;=100000,(N44-1000000)))</f>
        <v>0</v>
      </c>
      <c r="N48" s="84">
        <f>ROUND((M48*30%),0)</f>
        <v>0</v>
      </c>
      <c r="U48" s="89"/>
      <c r="V48" s="84"/>
    </row>
    <row r="49" spans="1:15" x14ac:dyDescent="0.25">
      <c r="A49"/>
      <c r="H49" s="41">
        <v>11</v>
      </c>
      <c r="I49" s="38" t="s">
        <v>81</v>
      </c>
      <c r="J49" s="43"/>
      <c r="K49" s="43"/>
      <c r="L49" s="43"/>
      <c r="M49" s="31"/>
      <c r="N49" s="84">
        <f>SUM(N45:N48)</f>
        <v>0</v>
      </c>
    </row>
    <row r="50" spans="1:15" x14ac:dyDescent="0.25">
      <c r="A50" s="117"/>
      <c r="B50" s="117"/>
      <c r="C50" s="117"/>
      <c r="D50" s="117"/>
      <c r="E50" s="117"/>
      <c r="H50" s="41">
        <v>12</v>
      </c>
      <c r="I50" s="44" t="s">
        <v>82</v>
      </c>
      <c r="J50" s="44"/>
      <c r="K50" s="44"/>
      <c r="L50" s="44"/>
      <c r="M50" s="23"/>
      <c r="N50" s="84">
        <f>ROUND((N49*4%),0)</f>
        <v>0</v>
      </c>
    </row>
    <row r="51" spans="1:15" x14ac:dyDescent="0.25">
      <c r="A51" s="110"/>
      <c r="B51" s="110"/>
      <c r="C51" s="110"/>
      <c r="D51" s="110"/>
      <c r="E51" s="47"/>
      <c r="H51" s="41">
        <v>13</v>
      </c>
      <c r="I51" s="48" t="s">
        <v>83</v>
      </c>
      <c r="J51" s="44"/>
      <c r="K51" s="44"/>
      <c r="L51" s="44"/>
      <c r="M51" s="49"/>
      <c r="N51" s="50">
        <f>MROUND((+N49+N50),10)</f>
        <v>0</v>
      </c>
    </row>
    <row r="52" spans="1:15" x14ac:dyDescent="0.25">
      <c r="A52" s="110"/>
      <c r="B52" s="110"/>
      <c r="C52" s="110"/>
      <c r="D52" s="110"/>
      <c r="E52" s="47"/>
      <c r="H52" s="41">
        <v>14</v>
      </c>
      <c r="I52" s="44" t="s">
        <v>84</v>
      </c>
      <c r="J52" s="44"/>
      <c r="K52" s="44"/>
      <c r="L52" s="44"/>
      <c r="M52" s="49"/>
      <c r="N52" s="90">
        <f>Q18</f>
        <v>0</v>
      </c>
    </row>
    <row r="53" spans="1:15" x14ac:dyDescent="0.25">
      <c r="A53" s="110"/>
      <c r="B53" s="110"/>
      <c r="C53" s="110"/>
      <c r="D53" s="110"/>
      <c r="E53" s="47"/>
      <c r="H53" s="41">
        <v>15</v>
      </c>
      <c r="I53" s="114" t="s">
        <v>90</v>
      </c>
      <c r="J53" s="115"/>
      <c r="K53" s="115"/>
      <c r="L53" s="116"/>
      <c r="M53" s="49"/>
      <c r="N53" s="90">
        <f>N51-N52</f>
        <v>0</v>
      </c>
    </row>
    <row r="54" spans="1:15" x14ac:dyDescent="0.25">
      <c r="A54" s="110"/>
      <c r="B54" s="110"/>
      <c r="C54" s="110"/>
      <c r="D54" s="110"/>
      <c r="E54" s="47"/>
      <c r="H54" s="41">
        <v>16</v>
      </c>
      <c r="I54" s="132" t="s">
        <v>85</v>
      </c>
      <c r="J54" s="122"/>
      <c r="K54" s="122"/>
      <c r="L54" s="123"/>
      <c r="M54" s="49"/>
      <c r="N54" s="91">
        <f>+IF((N52-N51)&lt;0,0)+IF((N52-N51)&gt;0,(N52-N51))</f>
        <v>0</v>
      </c>
    </row>
    <row r="55" spans="1:15" x14ac:dyDescent="0.25">
      <c r="A55" s="110"/>
      <c r="B55" s="110"/>
      <c r="C55" s="110"/>
      <c r="D55" s="110"/>
      <c r="E55" s="51"/>
      <c r="H55" s="27"/>
      <c r="I55" s="52"/>
      <c r="J55" s="53"/>
      <c r="K55" s="53"/>
      <c r="L55" s="53"/>
      <c r="M55" s="54"/>
      <c r="N55" s="54"/>
    </row>
    <row r="56" spans="1:15" x14ac:dyDescent="0.25">
      <c r="A56" s="110"/>
      <c r="B56" s="110"/>
      <c r="C56" s="110"/>
      <c r="D56" s="110"/>
      <c r="E56" s="47"/>
      <c r="H56" s="28"/>
      <c r="I56" s="111"/>
      <c r="J56" s="109"/>
      <c r="K56" s="109"/>
      <c r="L56" s="109"/>
      <c r="M56" s="55"/>
      <c r="N56" s="56"/>
      <c r="O56" s="56"/>
    </row>
    <row r="57" spans="1:15" ht="15.75" x14ac:dyDescent="0.25">
      <c r="A57"/>
      <c r="B57" s="57" t="s">
        <v>86</v>
      </c>
      <c r="C57" s="57"/>
      <c r="D57" s="57"/>
      <c r="H57" s="57" t="s">
        <v>87</v>
      </c>
      <c r="I57" s="57"/>
      <c r="J57" s="57"/>
      <c r="K57" s="57"/>
      <c r="L57" s="58" t="s">
        <v>88</v>
      </c>
    </row>
    <row r="58" spans="1:15" x14ac:dyDescent="0.25">
      <c r="A58" s="110"/>
      <c r="B58" s="110"/>
      <c r="C58" s="110"/>
      <c r="D58" s="110"/>
      <c r="E58" s="47"/>
      <c r="H58" s="28"/>
      <c r="I58" s="109"/>
      <c r="J58" s="109"/>
      <c r="K58" s="109"/>
      <c r="L58" s="109"/>
      <c r="M58" s="55"/>
      <c r="N58" s="56"/>
      <c r="O58" s="56"/>
    </row>
    <row r="59" spans="1:15" x14ac:dyDescent="0.25">
      <c r="A59" s="110"/>
      <c r="B59" s="110"/>
      <c r="C59" s="110"/>
      <c r="D59" s="110"/>
      <c r="E59" s="51"/>
      <c r="H59" s="28"/>
      <c r="I59" s="109"/>
      <c r="J59" s="109"/>
      <c r="K59" s="109"/>
      <c r="L59" s="109"/>
      <c r="M59" s="55"/>
      <c r="N59" s="56"/>
      <c r="O59" s="56"/>
    </row>
    <row r="60" spans="1:15" x14ac:dyDescent="0.25">
      <c r="A60"/>
      <c r="H60" s="28"/>
      <c r="I60" s="109"/>
      <c r="J60" s="109"/>
      <c r="K60" s="109"/>
      <c r="L60" s="109"/>
      <c r="M60" s="28"/>
      <c r="N60" s="56"/>
      <c r="O60" s="56"/>
    </row>
    <row r="61" spans="1:15" x14ac:dyDescent="0.25">
      <c r="A61"/>
      <c r="I61" s="28"/>
      <c r="J61" s="28"/>
      <c r="K61" s="28"/>
      <c r="L61" s="28"/>
    </row>
    <row r="62" spans="1:15" ht="15.75" x14ac:dyDescent="0.25">
      <c r="A62"/>
      <c r="E62" s="57"/>
      <c r="F62" s="57"/>
      <c r="I62" s="28"/>
      <c r="J62" s="28"/>
      <c r="K62" s="28"/>
      <c r="L62" s="28"/>
    </row>
    <row r="63" spans="1:15" ht="15.75" x14ac:dyDescent="0.25">
      <c r="A63"/>
      <c r="B63" s="57"/>
      <c r="C63" s="57"/>
      <c r="D63" s="57"/>
      <c r="E63" s="57"/>
      <c r="F63" s="57"/>
      <c r="I63" s="28"/>
      <c r="J63" s="28"/>
      <c r="K63" s="28"/>
      <c r="L63" s="28"/>
    </row>
    <row r="64" spans="1:15" ht="15.75" x14ac:dyDescent="0.25">
      <c r="A64"/>
      <c r="B64" s="57"/>
      <c r="C64" s="57"/>
      <c r="D64" s="57"/>
      <c r="E64" s="57"/>
      <c r="F64" s="57"/>
      <c r="I64" s="28"/>
      <c r="J64" s="28"/>
      <c r="K64" s="28"/>
      <c r="L64" s="28"/>
    </row>
  </sheetData>
  <mergeCells count="45">
    <mergeCell ref="B19:G19"/>
    <mergeCell ref="I53:L53"/>
    <mergeCell ref="I54:L54"/>
    <mergeCell ref="A2:O2"/>
    <mergeCell ref="A3:B3"/>
    <mergeCell ref="F3:G3"/>
    <mergeCell ref="M3:N3"/>
    <mergeCell ref="O3:P3"/>
    <mergeCell ref="J39:L39"/>
    <mergeCell ref="B23:G23"/>
    <mergeCell ref="A26:M26"/>
    <mergeCell ref="I27:N27"/>
    <mergeCell ref="A28:F28"/>
    <mergeCell ref="I28:L28"/>
    <mergeCell ref="H30:H40"/>
    <mergeCell ref="J30:L30"/>
    <mergeCell ref="J31:L31"/>
    <mergeCell ref="J32:L32"/>
    <mergeCell ref="J33:L33"/>
    <mergeCell ref="J34:L34"/>
    <mergeCell ref="J35:L35"/>
    <mergeCell ref="J36:L36"/>
    <mergeCell ref="J37:L37"/>
    <mergeCell ref="J38:L38"/>
    <mergeCell ref="I40:M40"/>
    <mergeCell ref="I41:M41"/>
    <mergeCell ref="B42:D42"/>
    <mergeCell ref="B43:D43"/>
    <mergeCell ref="I43:M43"/>
    <mergeCell ref="A55:D55"/>
    <mergeCell ref="B45:D45"/>
    <mergeCell ref="B46:D46"/>
    <mergeCell ref="A50:E50"/>
    <mergeCell ref="A51:D51"/>
    <mergeCell ref="A52:D52"/>
    <mergeCell ref="A53:D53"/>
    <mergeCell ref="A54:D54"/>
    <mergeCell ref="B44:D44"/>
    <mergeCell ref="I60:L60"/>
    <mergeCell ref="A56:D56"/>
    <mergeCell ref="I56:L56"/>
    <mergeCell ref="A58:D58"/>
    <mergeCell ref="I58:L58"/>
    <mergeCell ref="A59:D59"/>
    <mergeCell ref="I59:L59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"/>
  <sheetViews>
    <sheetView workbookViewId="0">
      <selection activeCell="H9" sqref="H9"/>
    </sheetView>
  </sheetViews>
  <sheetFormatPr defaultRowHeight="15" x14ac:dyDescent="0.25"/>
  <cols>
    <col min="1" max="1" width="7" style="1" customWidth="1"/>
    <col min="2" max="2" width="8.85546875" customWidth="1"/>
    <col min="3" max="3" width="7.85546875" customWidth="1"/>
    <col min="4" max="4" width="7" customWidth="1"/>
    <col min="5" max="6" width="7.5703125" customWidth="1"/>
    <col min="7" max="8" width="7.85546875" customWidth="1"/>
    <col min="9" max="9" width="6.7109375" customWidth="1"/>
    <col min="10" max="10" width="7.85546875" customWidth="1"/>
    <col min="11" max="11" width="7.28515625" customWidth="1"/>
    <col min="12" max="12" width="8.5703125" customWidth="1"/>
    <col min="13" max="14" width="8.28515625" customWidth="1"/>
    <col min="15" max="15" width="8.140625" customWidth="1"/>
    <col min="16" max="16" width="9.140625" customWidth="1"/>
    <col min="17" max="17" width="9.28515625" customWidth="1"/>
    <col min="18" max="18" width="11.28515625" customWidth="1"/>
    <col min="233" max="233" width="7" customWidth="1"/>
    <col min="234" max="234" width="8.85546875" customWidth="1"/>
    <col min="235" max="235" width="7.85546875" customWidth="1"/>
    <col min="236" max="236" width="7" customWidth="1"/>
    <col min="237" max="238" width="7.5703125" customWidth="1"/>
    <col min="239" max="240" width="7.85546875" customWidth="1"/>
    <col min="241" max="241" width="6.7109375" customWidth="1"/>
    <col min="242" max="242" width="6.42578125" customWidth="1"/>
    <col min="243" max="243" width="7.28515625" customWidth="1"/>
    <col min="244" max="244" width="8.5703125" customWidth="1"/>
    <col min="245" max="246" width="8.28515625" customWidth="1"/>
    <col min="247" max="247" width="8.140625" customWidth="1"/>
    <col min="248" max="248" width="9.140625" customWidth="1"/>
    <col min="249" max="249" width="9.28515625" customWidth="1"/>
    <col min="250" max="250" width="9.42578125" customWidth="1"/>
    <col min="251" max="251" width="11.7109375" customWidth="1"/>
    <col min="489" max="489" width="7" customWidth="1"/>
    <col min="490" max="490" width="8.85546875" customWidth="1"/>
    <col min="491" max="491" width="7.85546875" customWidth="1"/>
    <col min="492" max="492" width="7" customWidth="1"/>
    <col min="493" max="494" width="7.5703125" customWidth="1"/>
    <col min="495" max="496" width="7.85546875" customWidth="1"/>
    <col min="497" max="497" width="6.7109375" customWidth="1"/>
    <col min="498" max="498" width="6.42578125" customWidth="1"/>
    <col min="499" max="499" width="7.28515625" customWidth="1"/>
    <col min="500" max="500" width="8.5703125" customWidth="1"/>
    <col min="501" max="502" width="8.28515625" customWidth="1"/>
    <col min="503" max="503" width="8.140625" customWidth="1"/>
    <col min="504" max="504" width="9.140625" customWidth="1"/>
    <col min="505" max="505" width="9.28515625" customWidth="1"/>
    <col min="506" max="506" width="9.42578125" customWidth="1"/>
    <col min="507" max="507" width="11.7109375" customWidth="1"/>
    <col min="745" max="745" width="7" customWidth="1"/>
    <col min="746" max="746" width="8.85546875" customWidth="1"/>
    <col min="747" max="747" width="7.85546875" customWidth="1"/>
    <col min="748" max="748" width="7" customWidth="1"/>
    <col min="749" max="750" width="7.5703125" customWidth="1"/>
    <col min="751" max="752" width="7.85546875" customWidth="1"/>
    <col min="753" max="753" width="6.7109375" customWidth="1"/>
    <col min="754" max="754" width="6.42578125" customWidth="1"/>
    <col min="755" max="755" width="7.28515625" customWidth="1"/>
    <col min="756" max="756" width="8.5703125" customWidth="1"/>
    <col min="757" max="758" width="8.28515625" customWidth="1"/>
    <col min="759" max="759" width="8.140625" customWidth="1"/>
    <col min="760" max="760" width="9.140625" customWidth="1"/>
    <col min="761" max="761" width="9.28515625" customWidth="1"/>
    <col min="762" max="762" width="9.42578125" customWidth="1"/>
    <col min="763" max="763" width="11.7109375" customWidth="1"/>
    <col min="1001" max="1001" width="7" customWidth="1"/>
    <col min="1002" max="1002" width="8.85546875" customWidth="1"/>
    <col min="1003" max="1003" width="7.85546875" customWidth="1"/>
    <col min="1004" max="1004" width="7" customWidth="1"/>
    <col min="1005" max="1006" width="7.5703125" customWidth="1"/>
    <col min="1007" max="1008" width="7.85546875" customWidth="1"/>
    <col min="1009" max="1009" width="6.7109375" customWidth="1"/>
    <col min="1010" max="1010" width="6.42578125" customWidth="1"/>
    <col min="1011" max="1011" width="7.28515625" customWidth="1"/>
    <col min="1012" max="1012" width="8.5703125" customWidth="1"/>
    <col min="1013" max="1014" width="8.28515625" customWidth="1"/>
    <col min="1015" max="1015" width="8.140625" customWidth="1"/>
    <col min="1016" max="1016" width="9.140625" customWidth="1"/>
    <col min="1017" max="1017" width="9.28515625" customWidth="1"/>
    <col min="1018" max="1018" width="9.42578125" customWidth="1"/>
    <col min="1019" max="1019" width="11.7109375" customWidth="1"/>
    <col min="1257" max="1257" width="7" customWidth="1"/>
    <col min="1258" max="1258" width="8.85546875" customWidth="1"/>
    <col min="1259" max="1259" width="7.85546875" customWidth="1"/>
    <col min="1260" max="1260" width="7" customWidth="1"/>
    <col min="1261" max="1262" width="7.5703125" customWidth="1"/>
    <col min="1263" max="1264" width="7.85546875" customWidth="1"/>
    <col min="1265" max="1265" width="6.7109375" customWidth="1"/>
    <col min="1266" max="1266" width="6.42578125" customWidth="1"/>
    <col min="1267" max="1267" width="7.28515625" customWidth="1"/>
    <col min="1268" max="1268" width="8.5703125" customWidth="1"/>
    <col min="1269" max="1270" width="8.28515625" customWidth="1"/>
    <col min="1271" max="1271" width="8.140625" customWidth="1"/>
    <col min="1272" max="1272" width="9.140625" customWidth="1"/>
    <col min="1273" max="1273" width="9.28515625" customWidth="1"/>
    <col min="1274" max="1274" width="9.42578125" customWidth="1"/>
    <col min="1275" max="1275" width="11.7109375" customWidth="1"/>
    <col min="1513" max="1513" width="7" customWidth="1"/>
    <col min="1514" max="1514" width="8.85546875" customWidth="1"/>
    <col min="1515" max="1515" width="7.85546875" customWidth="1"/>
    <col min="1516" max="1516" width="7" customWidth="1"/>
    <col min="1517" max="1518" width="7.5703125" customWidth="1"/>
    <col min="1519" max="1520" width="7.85546875" customWidth="1"/>
    <col min="1521" max="1521" width="6.7109375" customWidth="1"/>
    <col min="1522" max="1522" width="6.42578125" customWidth="1"/>
    <col min="1523" max="1523" width="7.28515625" customWidth="1"/>
    <col min="1524" max="1524" width="8.5703125" customWidth="1"/>
    <col min="1525" max="1526" width="8.28515625" customWidth="1"/>
    <col min="1527" max="1527" width="8.140625" customWidth="1"/>
    <col min="1528" max="1528" width="9.140625" customWidth="1"/>
    <col min="1529" max="1529" width="9.28515625" customWidth="1"/>
    <col min="1530" max="1530" width="9.42578125" customWidth="1"/>
    <col min="1531" max="1531" width="11.7109375" customWidth="1"/>
    <col min="1769" max="1769" width="7" customWidth="1"/>
    <col min="1770" max="1770" width="8.85546875" customWidth="1"/>
    <col min="1771" max="1771" width="7.85546875" customWidth="1"/>
    <col min="1772" max="1772" width="7" customWidth="1"/>
    <col min="1773" max="1774" width="7.5703125" customWidth="1"/>
    <col min="1775" max="1776" width="7.85546875" customWidth="1"/>
    <col min="1777" max="1777" width="6.7109375" customWidth="1"/>
    <col min="1778" max="1778" width="6.42578125" customWidth="1"/>
    <col min="1779" max="1779" width="7.28515625" customWidth="1"/>
    <col min="1780" max="1780" width="8.5703125" customWidth="1"/>
    <col min="1781" max="1782" width="8.28515625" customWidth="1"/>
    <col min="1783" max="1783" width="8.140625" customWidth="1"/>
    <col min="1784" max="1784" width="9.140625" customWidth="1"/>
    <col min="1785" max="1785" width="9.28515625" customWidth="1"/>
    <col min="1786" max="1786" width="9.42578125" customWidth="1"/>
    <col min="1787" max="1787" width="11.7109375" customWidth="1"/>
    <col min="2025" max="2025" width="7" customWidth="1"/>
    <col min="2026" max="2026" width="8.85546875" customWidth="1"/>
    <col min="2027" max="2027" width="7.85546875" customWidth="1"/>
    <col min="2028" max="2028" width="7" customWidth="1"/>
    <col min="2029" max="2030" width="7.5703125" customWidth="1"/>
    <col min="2031" max="2032" width="7.85546875" customWidth="1"/>
    <col min="2033" max="2033" width="6.7109375" customWidth="1"/>
    <col min="2034" max="2034" width="6.42578125" customWidth="1"/>
    <col min="2035" max="2035" width="7.28515625" customWidth="1"/>
    <col min="2036" max="2036" width="8.5703125" customWidth="1"/>
    <col min="2037" max="2038" width="8.28515625" customWidth="1"/>
    <col min="2039" max="2039" width="8.140625" customWidth="1"/>
    <col min="2040" max="2040" width="9.140625" customWidth="1"/>
    <col min="2041" max="2041" width="9.28515625" customWidth="1"/>
    <col min="2042" max="2042" width="9.42578125" customWidth="1"/>
    <col min="2043" max="2043" width="11.7109375" customWidth="1"/>
    <col min="2281" max="2281" width="7" customWidth="1"/>
    <col min="2282" max="2282" width="8.85546875" customWidth="1"/>
    <col min="2283" max="2283" width="7.85546875" customWidth="1"/>
    <col min="2284" max="2284" width="7" customWidth="1"/>
    <col min="2285" max="2286" width="7.5703125" customWidth="1"/>
    <col min="2287" max="2288" width="7.85546875" customWidth="1"/>
    <col min="2289" max="2289" width="6.7109375" customWidth="1"/>
    <col min="2290" max="2290" width="6.42578125" customWidth="1"/>
    <col min="2291" max="2291" width="7.28515625" customWidth="1"/>
    <col min="2292" max="2292" width="8.5703125" customWidth="1"/>
    <col min="2293" max="2294" width="8.28515625" customWidth="1"/>
    <col min="2295" max="2295" width="8.140625" customWidth="1"/>
    <col min="2296" max="2296" width="9.140625" customWidth="1"/>
    <col min="2297" max="2297" width="9.28515625" customWidth="1"/>
    <col min="2298" max="2298" width="9.42578125" customWidth="1"/>
    <col min="2299" max="2299" width="11.7109375" customWidth="1"/>
    <col min="2537" max="2537" width="7" customWidth="1"/>
    <col min="2538" max="2538" width="8.85546875" customWidth="1"/>
    <col min="2539" max="2539" width="7.85546875" customWidth="1"/>
    <col min="2540" max="2540" width="7" customWidth="1"/>
    <col min="2541" max="2542" width="7.5703125" customWidth="1"/>
    <col min="2543" max="2544" width="7.85546875" customWidth="1"/>
    <col min="2545" max="2545" width="6.7109375" customWidth="1"/>
    <col min="2546" max="2546" width="6.42578125" customWidth="1"/>
    <col min="2547" max="2547" width="7.28515625" customWidth="1"/>
    <col min="2548" max="2548" width="8.5703125" customWidth="1"/>
    <col min="2549" max="2550" width="8.28515625" customWidth="1"/>
    <col min="2551" max="2551" width="8.140625" customWidth="1"/>
    <col min="2552" max="2552" width="9.140625" customWidth="1"/>
    <col min="2553" max="2553" width="9.28515625" customWidth="1"/>
    <col min="2554" max="2554" width="9.42578125" customWidth="1"/>
    <col min="2555" max="2555" width="11.7109375" customWidth="1"/>
    <col min="2793" max="2793" width="7" customWidth="1"/>
    <col min="2794" max="2794" width="8.85546875" customWidth="1"/>
    <col min="2795" max="2795" width="7.85546875" customWidth="1"/>
    <col min="2796" max="2796" width="7" customWidth="1"/>
    <col min="2797" max="2798" width="7.5703125" customWidth="1"/>
    <col min="2799" max="2800" width="7.85546875" customWidth="1"/>
    <col min="2801" max="2801" width="6.7109375" customWidth="1"/>
    <col min="2802" max="2802" width="6.42578125" customWidth="1"/>
    <col min="2803" max="2803" width="7.28515625" customWidth="1"/>
    <col min="2804" max="2804" width="8.5703125" customWidth="1"/>
    <col min="2805" max="2806" width="8.28515625" customWidth="1"/>
    <col min="2807" max="2807" width="8.140625" customWidth="1"/>
    <col min="2808" max="2808" width="9.140625" customWidth="1"/>
    <col min="2809" max="2809" width="9.28515625" customWidth="1"/>
    <col min="2810" max="2810" width="9.42578125" customWidth="1"/>
    <col min="2811" max="2811" width="11.7109375" customWidth="1"/>
    <col min="3049" max="3049" width="7" customWidth="1"/>
    <col min="3050" max="3050" width="8.85546875" customWidth="1"/>
    <col min="3051" max="3051" width="7.85546875" customWidth="1"/>
    <col min="3052" max="3052" width="7" customWidth="1"/>
    <col min="3053" max="3054" width="7.5703125" customWidth="1"/>
    <col min="3055" max="3056" width="7.85546875" customWidth="1"/>
    <col min="3057" max="3057" width="6.7109375" customWidth="1"/>
    <col min="3058" max="3058" width="6.42578125" customWidth="1"/>
    <col min="3059" max="3059" width="7.28515625" customWidth="1"/>
    <col min="3060" max="3060" width="8.5703125" customWidth="1"/>
    <col min="3061" max="3062" width="8.28515625" customWidth="1"/>
    <col min="3063" max="3063" width="8.140625" customWidth="1"/>
    <col min="3064" max="3064" width="9.140625" customWidth="1"/>
    <col min="3065" max="3065" width="9.28515625" customWidth="1"/>
    <col min="3066" max="3066" width="9.42578125" customWidth="1"/>
    <col min="3067" max="3067" width="11.7109375" customWidth="1"/>
    <col min="3305" max="3305" width="7" customWidth="1"/>
    <col min="3306" max="3306" width="8.85546875" customWidth="1"/>
    <col min="3307" max="3307" width="7.85546875" customWidth="1"/>
    <col min="3308" max="3308" width="7" customWidth="1"/>
    <col min="3309" max="3310" width="7.5703125" customWidth="1"/>
    <col min="3311" max="3312" width="7.85546875" customWidth="1"/>
    <col min="3313" max="3313" width="6.7109375" customWidth="1"/>
    <col min="3314" max="3314" width="6.42578125" customWidth="1"/>
    <col min="3315" max="3315" width="7.28515625" customWidth="1"/>
    <col min="3316" max="3316" width="8.5703125" customWidth="1"/>
    <col min="3317" max="3318" width="8.28515625" customWidth="1"/>
    <col min="3319" max="3319" width="8.140625" customWidth="1"/>
    <col min="3320" max="3320" width="9.140625" customWidth="1"/>
    <col min="3321" max="3321" width="9.28515625" customWidth="1"/>
    <col min="3322" max="3322" width="9.42578125" customWidth="1"/>
    <col min="3323" max="3323" width="11.7109375" customWidth="1"/>
    <col min="3561" max="3561" width="7" customWidth="1"/>
    <col min="3562" max="3562" width="8.85546875" customWidth="1"/>
    <col min="3563" max="3563" width="7.85546875" customWidth="1"/>
    <col min="3564" max="3564" width="7" customWidth="1"/>
    <col min="3565" max="3566" width="7.5703125" customWidth="1"/>
    <col min="3567" max="3568" width="7.85546875" customWidth="1"/>
    <col min="3569" max="3569" width="6.7109375" customWidth="1"/>
    <col min="3570" max="3570" width="6.42578125" customWidth="1"/>
    <col min="3571" max="3571" width="7.28515625" customWidth="1"/>
    <col min="3572" max="3572" width="8.5703125" customWidth="1"/>
    <col min="3573" max="3574" width="8.28515625" customWidth="1"/>
    <col min="3575" max="3575" width="8.140625" customWidth="1"/>
    <col min="3576" max="3576" width="9.140625" customWidth="1"/>
    <col min="3577" max="3577" width="9.28515625" customWidth="1"/>
    <col min="3578" max="3578" width="9.42578125" customWidth="1"/>
    <col min="3579" max="3579" width="11.7109375" customWidth="1"/>
    <col min="3817" max="3817" width="7" customWidth="1"/>
    <col min="3818" max="3818" width="8.85546875" customWidth="1"/>
    <col min="3819" max="3819" width="7.85546875" customWidth="1"/>
    <col min="3820" max="3820" width="7" customWidth="1"/>
    <col min="3821" max="3822" width="7.5703125" customWidth="1"/>
    <col min="3823" max="3824" width="7.85546875" customWidth="1"/>
    <col min="3825" max="3825" width="6.7109375" customWidth="1"/>
    <col min="3826" max="3826" width="6.42578125" customWidth="1"/>
    <col min="3827" max="3827" width="7.28515625" customWidth="1"/>
    <col min="3828" max="3828" width="8.5703125" customWidth="1"/>
    <col min="3829" max="3830" width="8.28515625" customWidth="1"/>
    <col min="3831" max="3831" width="8.140625" customWidth="1"/>
    <col min="3832" max="3832" width="9.140625" customWidth="1"/>
    <col min="3833" max="3833" width="9.28515625" customWidth="1"/>
    <col min="3834" max="3834" width="9.42578125" customWidth="1"/>
    <col min="3835" max="3835" width="11.7109375" customWidth="1"/>
    <col min="4073" max="4073" width="7" customWidth="1"/>
    <col min="4074" max="4074" width="8.85546875" customWidth="1"/>
    <col min="4075" max="4075" width="7.85546875" customWidth="1"/>
    <col min="4076" max="4076" width="7" customWidth="1"/>
    <col min="4077" max="4078" width="7.5703125" customWidth="1"/>
    <col min="4079" max="4080" width="7.85546875" customWidth="1"/>
    <col min="4081" max="4081" width="6.7109375" customWidth="1"/>
    <col min="4082" max="4082" width="6.42578125" customWidth="1"/>
    <col min="4083" max="4083" width="7.28515625" customWidth="1"/>
    <col min="4084" max="4084" width="8.5703125" customWidth="1"/>
    <col min="4085" max="4086" width="8.28515625" customWidth="1"/>
    <col min="4087" max="4087" width="8.140625" customWidth="1"/>
    <col min="4088" max="4088" width="9.140625" customWidth="1"/>
    <col min="4089" max="4089" width="9.28515625" customWidth="1"/>
    <col min="4090" max="4090" width="9.42578125" customWidth="1"/>
    <col min="4091" max="4091" width="11.7109375" customWidth="1"/>
    <col min="4329" max="4329" width="7" customWidth="1"/>
    <col min="4330" max="4330" width="8.85546875" customWidth="1"/>
    <col min="4331" max="4331" width="7.85546875" customWidth="1"/>
    <col min="4332" max="4332" width="7" customWidth="1"/>
    <col min="4333" max="4334" width="7.5703125" customWidth="1"/>
    <col min="4335" max="4336" width="7.85546875" customWidth="1"/>
    <col min="4337" max="4337" width="6.7109375" customWidth="1"/>
    <col min="4338" max="4338" width="6.42578125" customWidth="1"/>
    <col min="4339" max="4339" width="7.28515625" customWidth="1"/>
    <col min="4340" max="4340" width="8.5703125" customWidth="1"/>
    <col min="4341" max="4342" width="8.28515625" customWidth="1"/>
    <col min="4343" max="4343" width="8.140625" customWidth="1"/>
    <col min="4344" max="4344" width="9.140625" customWidth="1"/>
    <col min="4345" max="4345" width="9.28515625" customWidth="1"/>
    <col min="4346" max="4346" width="9.42578125" customWidth="1"/>
    <col min="4347" max="4347" width="11.7109375" customWidth="1"/>
    <col min="4585" max="4585" width="7" customWidth="1"/>
    <col min="4586" max="4586" width="8.85546875" customWidth="1"/>
    <col min="4587" max="4587" width="7.85546875" customWidth="1"/>
    <col min="4588" max="4588" width="7" customWidth="1"/>
    <col min="4589" max="4590" width="7.5703125" customWidth="1"/>
    <col min="4591" max="4592" width="7.85546875" customWidth="1"/>
    <col min="4593" max="4593" width="6.7109375" customWidth="1"/>
    <col min="4594" max="4594" width="6.42578125" customWidth="1"/>
    <col min="4595" max="4595" width="7.28515625" customWidth="1"/>
    <col min="4596" max="4596" width="8.5703125" customWidth="1"/>
    <col min="4597" max="4598" width="8.28515625" customWidth="1"/>
    <col min="4599" max="4599" width="8.140625" customWidth="1"/>
    <col min="4600" max="4600" width="9.140625" customWidth="1"/>
    <col min="4601" max="4601" width="9.28515625" customWidth="1"/>
    <col min="4602" max="4602" width="9.42578125" customWidth="1"/>
    <col min="4603" max="4603" width="11.7109375" customWidth="1"/>
    <col min="4841" max="4841" width="7" customWidth="1"/>
    <col min="4842" max="4842" width="8.85546875" customWidth="1"/>
    <col min="4843" max="4843" width="7.85546875" customWidth="1"/>
    <col min="4844" max="4844" width="7" customWidth="1"/>
    <col min="4845" max="4846" width="7.5703125" customWidth="1"/>
    <col min="4847" max="4848" width="7.85546875" customWidth="1"/>
    <col min="4849" max="4849" width="6.7109375" customWidth="1"/>
    <col min="4850" max="4850" width="6.42578125" customWidth="1"/>
    <col min="4851" max="4851" width="7.28515625" customWidth="1"/>
    <col min="4852" max="4852" width="8.5703125" customWidth="1"/>
    <col min="4853" max="4854" width="8.28515625" customWidth="1"/>
    <col min="4855" max="4855" width="8.140625" customWidth="1"/>
    <col min="4856" max="4856" width="9.140625" customWidth="1"/>
    <col min="4857" max="4857" width="9.28515625" customWidth="1"/>
    <col min="4858" max="4858" width="9.42578125" customWidth="1"/>
    <col min="4859" max="4859" width="11.7109375" customWidth="1"/>
    <col min="5097" max="5097" width="7" customWidth="1"/>
    <col min="5098" max="5098" width="8.85546875" customWidth="1"/>
    <col min="5099" max="5099" width="7.85546875" customWidth="1"/>
    <col min="5100" max="5100" width="7" customWidth="1"/>
    <col min="5101" max="5102" width="7.5703125" customWidth="1"/>
    <col min="5103" max="5104" width="7.85546875" customWidth="1"/>
    <col min="5105" max="5105" width="6.7109375" customWidth="1"/>
    <col min="5106" max="5106" width="6.42578125" customWidth="1"/>
    <col min="5107" max="5107" width="7.28515625" customWidth="1"/>
    <col min="5108" max="5108" width="8.5703125" customWidth="1"/>
    <col min="5109" max="5110" width="8.28515625" customWidth="1"/>
    <col min="5111" max="5111" width="8.140625" customWidth="1"/>
    <col min="5112" max="5112" width="9.140625" customWidth="1"/>
    <col min="5113" max="5113" width="9.28515625" customWidth="1"/>
    <col min="5114" max="5114" width="9.42578125" customWidth="1"/>
    <col min="5115" max="5115" width="11.7109375" customWidth="1"/>
    <col min="5353" max="5353" width="7" customWidth="1"/>
    <col min="5354" max="5354" width="8.85546875" customWidth="1"/>
    <col min="5355" max="5355" width="7.85546875" customWidth="1"/>
    <col min="5356" max="5356" width="7" customWidth="1"/>
    <col min="5357" max="5358" width="7.5703125" customWidth="1"/>
    <col min="5359" max="5360" width="7.85546875" customWidth="1"/>
    <col min="5361" max="5361" width="6.7109375" customWidth="1"/>
    <col min="5362" max="5362" width="6.42578125" customWidth="1"/>
    <col min="5363" max="5363" width="7.28515625" customWidth="1"/>
    <col min="5364" max="5364" width="8.5703125" customWidth="1"/>
    <col min="5365" max="5366" width="8.28515625" customWidth="1"/>
    <col min="5367" max="5367" width="8.140625" customWidth="1"/>
    <col min="5368" max="5368" width="9.140625" customWidth="1"/>
    <col min="5369" max="5369" width="9.28515625" customWidth="1"/>
    <col min="5370" max="5370" width="9.42578125" customWidth="1"/>
    <col min="5371" max="5371" width="11.7109375" customWidth="1"/>
    <col min="5609" max="5609" width="7" customWidth="1"/>
    <col min="5610" max="5610" width="8.85546875" customWidth="1"/>
    <col min="5611" max="5611" width="7.85546875" customWidth="1"/>
    <col min="5612" max="5612" width="7" customWidth="1"/>
    <col min="5613" max="5614" width="7.5703125" customWidth="1"/>
    <col min="5615" max="5616" width="7.85546875" customWidth="1"/>
    <col min="5617" max="5617" width="6.7109375" customWidth="1"/>
    <col min="5618" max="5618" width="6.42578125" customWidth="1"/>
    <col min="5619" max="5619" width="7.28515625" customWidth="1"/>
    <col min="5620" max="5620" width="8.5703125" customWidth="1"/>
    <col min="5621" max="5622" width="8.28515625" customWidth="1"/>
    <col min="5623" max="5623" width="8.140625" customWidth="1"/>
    <col min="5624" max="5624" width="9.140625" customWidth="1"/>
    <col min="5625" max="5625" width="9.28515625" customWidth="1"/>
    <col min="5626" max="5626" width="9.42578125" customWidth="1"/>
    <col min="5627" max="5627" width="11.7109375" customWidth="1"/>
    <col min="5865" max="5865" width="7" customWidth="1"/>
    <col min="5866" max="5866" width="8.85546875" customWidth="1"/>
    <col min="5867" max="5867" width="7.85546875" customWidth="1"/>
    <col min="5868" max="5868" width="7" customWidth="1"/>
    <col min="5869" max="5870" width="7.5703125" customWidth="1"/>
    <col min="5871" max="5872" width="7.85546875" customWidth="1"/>
    <col min="5873" max="5873" width="6.7109375" customWidth="1"/>
    <col min="5874" max="5874" width="6.42578125" customWidth="1"/>
    <col min="5875" max="5875" width="7.28515625" customWidth="1"/>
    <col min="5876" max="5876" width="8.5703125" customWidth="1"/>
    <col min="5877" max="5878" width="8.28515625" customWidth="1"/>
    <col min="5879" max="5879" width="8.140625" customWidth="1"/>
    <col min="5880" max="5880" width="9.140625" customWidth="1"/>
    <col min="5881" max="5881" width="9.28515625" customWidth="1"/>
    <col min="5882" max="5882" width="9.42578125" customWidth="1"/>
    <col min="5883" max="5883" width="11.7109375" customWidth="1"/>
    <col min="6121" max="6121" width="7" customWidth="1"/>
    <col min="6122" max="6122" width="8.85546875" customWidth="1"/>
    <col min="6123" max="6123" width="7.85546875" customWidth="1"/>
    <col min="6124" max="6124" width="7" customWidth="1"/>
    <col min="6125" max="6126" width="7.5703125" customWidth="1"/>
    <col min="6127" max="6128" width="7.85546875" customWidth="1"/>
    <col min="6129" max="6129" width="6.7109375" customWidth="1"/>
    <col min="6130" max="6130" width="6.42578125" customWidth="1"/>
    <col min="6131" max="6131" width="7.28515625" customWidth="1"/>
    <col min="6132" max="6132" width="8.5703125" customWidth="1"/>
    <col min="6133" max="6134" width="8.28515625" customWidth="1"/>
    <col min="6135" max="6135" width="8.140625" customWidth="1"/>
    <col min="6136" max="6136" width="9.140625" customWidth="1"/>
    <col min="6137" max="6137" width="9.28515625" customWidth="1"/>
    <col min="6138" max="6138" width="9.42578125" customWidth="1"/>
    <col min="6139" max="6139" width="11.7109375" customWidth="1"/>
    <col min="6377" max="6377" width="7" customWidth="1"/>
    <col min="6378" max="6378" width="8.85546875" customWidth="1"/>
    <col min="6379" max="6379" width="7.85546875" customWidth="1"/>
    <col min="6380" max="6380" width="7" customWidth="1"/>
    <col min="6381" max="6382" width="7.5703125" customWidth="1"/>
    <col min="6383" max="6384" width="7.85546875" customWidth="1"/>
    <col min="6385" max="6385" width="6.7109375" customWidth="1"/>
    <col min="6386" max="6386" width="6.42578125" customWidth="1"/>
    <col min="6387" max="6387" width="7.28515625" customWidth="1"/>
    <col min="6388" max="6388" width="8.5703125" customWidth="1"/>
    <col min="6389" max="6390" width="8.28515625" customWidth="1"/>
    <col min="6391" max="6391" width="8.140625" customWidth="1"/>
    <col min="6392" max="6392" width="9.140625" customWidth="1"/>
    <col min="6393" max="6393" width="9.28515625" customWidth="1"/>
    <col min="6394" max="6394" width="9.42578125" customWidth="1"/>
    <col min="6395" max="6395" width="11.7109375" customWidth="1"/>
    <col min="6633" max="6633" width="7" customWidth="1"/>
    <col min="6634" max="6634" width="8.85546875" customWidth="1"/>
    <col min="6635" max="6635" width="7.85546875" customWidth="1"/>
    <col min="6636" max="6636" width="7" customWidth="1"/>
    <col min="6637" max="6638" width="7.5703125" customWidth="1"/>
    <col min="6639" max="6640" width="7.85546875" customWidth="1"/>
    <col min="6641" max="6641" width="6.7109375" customWidth="1"/>
    <col min="6642" max="6642" width="6.42578125" customWidth="1"/>
    <col min="6643" max="6643" width="7.28515625" customWidth="1"/>
    <col min="6644" max="6644" width="8.5703125" customWidth="1"/>
    <col min="6645" max="6646" width="8.28515625" customWidth="1"/>
    <col min="6647" max="6647" width="8.140625" customWidth="1"/>
    <col min="6648" max="6648" width="9.140625" customWidth="1"/>
    <col min="6649" max="6649" width="9.28515625" customWidth="1"/>
    <col min="6650" max="6650" width="9.42578125" customWidth="1"/>
    <col min="6651" max="6651" width="11.7109375" customWidth="1"/>
    <col min="6889" max="6889" width="7" customWidth="1"/>
    <col min="6890" max="6890" width="8.85546875" customWidth="1"/>
    <col min="6891" max="6891" width="7.85546875" customWidth="1"/>
    <col min="6892" max="6892" width="7" customWidth="1"/>
    <col min="6893" max="6894" width="7.5703125" customWidth="1"/>
    <col min="6895" max="6896" width="7.85546875" customWidth="1"/>
    <col min="6897" max="6897" width="6.7109375" customWidth="1"/>
    <col min="6898" max="6898" width="6.42578125" customWidth="1"/>
    <col min="6899" max="6899" width="7.28515625" customWidth="1"/>
    <col min="6900" max="6900" width="8.5703125" customWidth="1"/>
    <col min="6901" max="6902" width="8.28515625" customWidth="1"/>
    <col min="6903" max="6903" width="8.140625" customWidth="1"/>
    <col min="6904" max="6904" width="9.140625" customWidth="1"/>
    <col min="6905" max="6905" width="9.28515625" customWidth="1"/>
    <col min="6906" max="6906" width="9.42578125" customWidth="1"/>
    <col min="6907" max="6907" width="11.7109375" customWidth="1"/>
    <col min="7145" max="7145" width="7" customWidth="1"/>
    <col min="7146" max="7146" width="8.85546875" customWidth="1"/>
    <col min="7147" max="7147" width="7.85546875" customWidth="1"/>
    <col min="7148" max="7148" width="7" customWidth="1"/>
    <col min="7149" max="7150" width="7.5703125" customWidth="1"/>
    <col min="7151" max="7152" width="7.85546875" customWidth="1"/>
    <col min="7153" max="7153" width="6.7109375" customWidth="1"/>
    <col min="7154" max="7154" width="6.42578125" customWidth="1"/>
    <col min="7155" max="7155" width="7.28515625" customWidth="1"/>
    <col min="7156" max="7156" width="8.5703125" customWidth="1"/>
    <col min="7157" max="7158" width="8.28515625" customWidth="1"/>
    <col min="7159" max="7159" width="8.140625" customWidth="1"/>
    <col min="7160" max="7160" width="9.140625" customWidth="1"/>
    <col min="7161" max="7161" width="9.28515625" customWidth="1"/>
    <col min="7162" max="7162" width="9.42578125" customWidth="1"/>
    <col min="7163" max="7163" width="11.7109375" customWidth="1"/>
    <col min="7401" max="7401" width="7" customWidth="1"/>
    <col min="7402" max="7402" width="8.85546875" customWidth="1"/>
    <col min="7403" max="7403" width="7.85546875" customWidth="1"/>
    <col min="7404" max="7404" width="7" customWidth="1"/>
    <col min="7405" max="7406" width="7.5703125" customWidth="1"/>
    <col min="7407" max="7408" width="7.85546875" customWidth="1"/>
    <col min="7409" max="7409" width="6.7109375" customWidth="1"/>
    <col min="7410" max="7410" width="6.42578125" customWidth="1"/>
    <col min="7411" max="7411" width="7.28515625" customWidth="1"/>
    <col min="7412" max="7412" width="8.5703125" customWidth="1"/>
    <col min="7413" max="7414" width="8.28515625" customWidth="1"/>
    <col min="7415" max="7415" width="8.140625" customWidth="1"/>
    <col min="7416" max="7416" width="9.140625" customWidth="1"/>
    <col min="7417" max="7417" width="9.28515625" customWidth="1"/>
    <col min="7418" max="7418" width="9.42578125" customWidth="1"/>
    <col min="7419" max="7419" width="11.7109375" customWidth="1"/>
    <col min="7657" max="7657" width="7" customWidth="1"/>
    <col min="7658" max="7658" width="8.85546875" customWidth="1"/>
    <col min="7659" max="7659" width="7.85546875" customWidth="1"/>
    <col min="7660" max="7660" width="7" customWidth="1"/>
    <col min="7661" max="7662" width="7.5703125" customWidth="1"/>
    <col min="7663" max="7664" width="7.85546875" customWidth="1"/>
    <col min="7665" max="7665" width="6.7109375" customWidth="1"/>
    <col min="7666" max="7666" width="6.42578125" customWidth="1"/>
    <col min="7667" max="7667" width="7.28515625" customWidth="1"/>
    <col min="7668" max="7668" width="8.5703125" customWidth="1"/>
    <col min="7669" max="7670" width="8.28515625" customWidth="1"/>
    <col min="7671" max="7671" width="8.140625" customWidth="1"/>
    <col min="7672" max="7672" width="9.140625" customWidth="1"/>
    <col min="7673" max="7673" width="9.28515625" customWidth="1"/>
    <col min="7674" max="7674" width="9.42578125" customWidth="1"/>
    <col min="7675" max="7675" width="11.7109375" customWidth="1"/>
    <col min="7913" max="7913" width="7" customWidth="1"/>
    <col min="7914" max="7914" width="8.85546875" customWidth="1"/>
    <col min="7915" max="7915" width="7.85546875" customWidth="1"/>
    <col min="7916" max="7916" width="7" customWidth="1"/>
    <col min="7917" max="7918" width="7.5703125" customWidth="1"/>
    <col min="7919" max="7920" width="7.85546875" customWidth="1"/>
    <col min="7921" max="7921" width="6.7109375" customWidth="1"/>
    <col min="7922" max="7922" width="6.42578125" customWidth="1"/>
    <col min="7923" max="7923" width="7.28515625" customWidth="1"/>
    <col min="7924" max="7924" width="8.5703125" customWidth="1"/>
    <col min="7925" max="7926" width="8.28515625" customWidth="1"/>
    <col min="7927" max="7927" width="8.140625" customWidth="1"/>
    <col min="7928" max="7928" width="9.140625" customWidth="1"/>
    <col min="7929" max="7929" width="9.28515625" customWidth="1"/>
    <col min="7930" max="7930" width="9.42578125" customWidth="1"/>
    <col min="7931" max="7931" width="11.7109375" customWidth="1"/>
    <col min="8169" max="8169" width="7" customWidth="1"/>
    <col min="8170" max="8170" width="8.85546875" customWidth="1"/>
    <col min="8171" max="8171" width="7.85546875" customWidth="1"/>
    <col min="8172" max="8172" width="7" customWidth="1"/>
    <col min="8173" max="8174" width="7.5703125" customWidth="1"/>
    <col min="8175" max="8176" width="7.85546875" customWidth="1"/>
    <col min="8177" max="8177" width="6.7109375" customWidth="1"/>
    <col min="8178" max="8178" width="6.42578125" customWidth="1"/>
    <col min="8179" max="8179" width="7.28515625" customWidth="1"/>
    <col min="8180" max="8180" width="8.5703125" customWidth="1"/>
    <col min="8181" max="8182" width="8.28515625" customWidth="1"/>
    <col min="8183" max="8183" width="8.140625" customWidth="1"/>
    <col min="8184" max="8184" width="9.140625" customWidth="1"/>
    <col min="8185" max="8185" width="9.28515625" customWidth="1"/>
    <col min="8186" max="8186" width="9.42578125" customWidth="1"/>
    <col min="8187" max="8187" width="11.7109375" customWidth="1"/>
    <col min="8425" max="8425" width="7" customWidth="1"/>
    <col min="8426" max="8426" width="8.85546875" customWidth="1"/>
    <col min="8427" max="8427" width="7.85546875" customWidth="1"/>
    <col min="8428" max="8428" width="7" customWidth="1"/>
    <col min="8429" max="8430" width="7.5703125" customWidth="1"/>
    <col min="8431" max="8432" width="7.85546875" customWidth="1"/>
    <col min="8433" max="8433" width="6.7109375" customWidth="1"/>
    <col min="8434" max="8434" width="6.42578125" customWidth="1"/>
    <col min="8435" max="8435" width="7.28515625" customWidth="1"/>
    <col min="8436" max="8436" width="8.5703125" customWidth="1"/>
    <col min="8437" max="8438" width="8.28515625" customWidth="1"/>
    <col min="8439" max="8439" width="8.140625" customWidth="1"/>
    <col min="8440" max="8440" width="9.140625" customWidth="1"/>
    <col min="8441" max="8441" width="9.28515625" customWidth="1"/>
    <col min="8442" max="8442" width="9.42578125" customWidth="1"/>
    <col min="8443" max="8443" width="11.7109375" customWidth="1"/>
    <col min="8681" max="8681" width="7" customWidth="1"/>
    <col min="8682" max="8682" width="8.85546875" customWidth="1"/>
    <col min="8683" max="8683" width="7.85546875" customWidth="1"/>
    <col min="8684" max="8684" width="7" customWidth="1"/>
    <col min="8685" max="8686" width="7.5703125" customWidth="1"/>
    <col min="8687" max="8688" width="7.85546875" customWidth="1"/>
    <col min="8689" max="8689" width="6.7109375" customWidth="1"/>
    <col min="8690" max="8690" width="6.42578125" customWidth="1"/>
    <col min="8691" max="8691" width="7.28515625" customWidth="1"/>
    <col min="8692" max="8692" width="8.5703125" customWidth="1"/>
    <col min="8693" max="8694" width="8.28515625" customWidth="1"/>
    <col min="8695" max="8695" width="8.140625" customWidth="1"/>
    <col min="8696" max="8696" width="9.140625" customWidth="1"/>
    <col min="8697" max="8697" width="9.28515625" customWidth="1"/>
    <col min="8698" max="8698" width="9.42578125" customWidth="1"/>
    <col min="8699" max="8699" width="11.7109375" customWidth="1"/>
    <col min="8937" max="8937" width="7" customWidth="1"/>
    <col min="8938" max="8938" width="8.85546875" customWidth="1"/>
    <col min="8939" max="8939" width="7.85546875" customWidth="1"/>
    <col min="8940" max="8940" width="7" customWidth="1"/>
    <col min="8941" max="8942" width="7.5703125" customWidth="1"/>
    <col min="8943" max="8944" width="7.85546875" customWidth="1"/>
    <col min="8945" max="8945" width="6.7109375" customWidth="1"/>
    <col min="8946" max="8946" width="6.42578125" customWidth="1"/>
    <col min="8947" max="8947" width="7.28515625" customWidth="1"/>
    <col min="8948" max="8948" width="8.5703125" customWidth="1"/>
    <col min="8949" max="8950" width="8.28515625" customWidth="1"/>
    <col min="8951" max="8951" width="8.140625" customWidth="1"/>
    <col min="8952" max="8952" width="9.140625" customWidth="1"/>
    <col min="8953" max="8953" width="9.28515625" customWidth="1"/>
    <col min="8954" max="8954" width="9.42578125" customWidth="1"/>
    <col min="8955" max="8955" width="11.7109375" customWidth="1"/>
    <col min="9193" max="9193" width="7" customWidth="1"/>
    <col min="9194" max="9194" width="8.85546875" customWidth="1"/>
    <col min="9195" max="9195" width="7.85546875" customWidth="1"/>
    <col min="9196" max="9196" width="7" customWidth="1"/>
    <col min="9197" max="9198" width="7.5703125" customWidth="1"/>
    <col min="9199" max="9200" width="7.85546875" customWidth="1"/>
    <col min="9201" max="9201" width="6.7109375" customWidth="1"/>
    <col min="9202" max="9202" width="6.42578125" customWidth="1"/>
    <col min="9203" max="9203" width="7.28515625" customWidth="1"/>
    <col min="9204" max="9204" width="8.5703125" customWidth="1"/>
    <col min="9205" max="9206" width="8.28515625" customWidth="1"/>
    <col min="9207" max="9207" width="8.140625" customWidth="1"/>
    <col min="9208" max="9208" width="9.140625" customWidth="1"/>
    <col min="9209" max="9209" width="9.28515625" customWidth="1"/>
    <col min="9210" max="9210" width="9.42578125" customWidth="1"/>
    <col min="9211" max="9211" width="11.7109375" customWidth="1"/>
    <col min="9449" max="9449" width="7" customWidth="1"/>
    <col min="9450" max="9450" width="8.85546875" customWidth="1"/>
    <col min="9451" max="9451" width="7.85546875" customWidth="1"/>
    <col min="9452" max="9452" width="7" customWidth="1"/>
    <col min="9453" max="9454" width="7.5703125" customWidth="1"/>
    <col min="9455" max="9456" width="7.85546875" customWidth="1"/>
    <col min="9457" max="9457" width="6.7109375" customWidth="1"/>
    <col min="9458" max="9458" width="6.42578125" customWidth="1"/>
    <col min="9459" max="9459" width="7.28515625" customWidth="1"/>
    <col min="9460" max="9460" width="8.5703125" customWidth="1"/>
    <col min="9461" max="9462" width="8.28515625" customWidth="1"/>
    <col min="9463" max="9463" width="8.140625" customWidth="1"/>
    <col min="9464" max="9464" width="9.140625" customWidth="1"/>
    <col min="9465" max="9465" width="9.28515625" customWidth="1"/>
    <col min="9466" max="9466" width="9.42578125" customWidth="1"/>
    <col min="9467" max="9467" width="11.7109375" customWidth="1"/>
    <col min="9705" max="9705" width="7" customWidth="1"/>
    <col min="9706" max="9706" width="8.85546875" customWidth="1"/>
    <col min="9707" max="9707" width="7.85546875" customWidth="1"/>
    <col min="9708" max="9708" width="7" customWidth="1"/>
    <col min="9709" max="9710" width="7.5703125" customWidth="1"/>
    <col min="9711" max="9712" width="7.85546875" customWidth="1"/>
    <col min="9713" max="9713" width="6.7109375" customWidth="1"/>
    <col min="9714" max="9714" width="6.42578125" customWidth="1"/>
    <col min="9715" max="9715" width="7.28515625" customWidth="1"/>
    <col min="9716" max="9716" width="8.5703125" customWidth="1"/>
    <col min="9717" max="9718" width="8.28515625" customWidth="1"/>
    <col min="9719" max="9719" width="8.140625" customWidth="1"/>
    <col min="9720" max="9720" width="9.140625" customWidth="1"/>
    <col min="9721" max="9721" width="9.28515625" customWidth="1"/>
    <col min="9722" max="9722" width="9.42578125" customWidth="1"/>
    <col min="9723" max="9723" width="11.7109375" customWidth="1"/>
    <col min="9961" max="9961" width="7" customWidth="1"/>
    <col min="9962" max="9962" width="8.85546875" customWidth="1"/>
    <col min="9963" max="9963" width="7.85546875" customWidth="1"/>
    <col min="9964" max="9964" width="7" customWidth="1"/>
    <col min="9965" max="9966" width="7.5703125" customWidth="1"/>
    <col min="9967" max="9968" width="7.85546875" customWidth="1"/>
    <col min="9969" max="9969" width="6.7109375" customWidth="1"/>
    <col min="9970" max="9970" width="6.42578125" customWidth="1"/>
    <col min="9971" max="9971" width="7.28515625" customWidth="1"/>
    <col min="9972" max="9972" width="8.5703125" customWidth="1"/>
    <col min="9973" max="9974" width="8.28515625" customWidth="1"/>
    <col min="9975" max="9975" width="8.140625" customWidth="1"/>
    <col min="9976" max="9976" width="9.140625" customWidth="1"/>
    <col min="9977" max="9977" width="9.28515625" customWidth="1"/>
    <col min="9978" max="9978" width="9.42578125" customWidth="1"/>
    <col min="9979" max="9979" width="11.7109375" customWidth="1"/>
    <col min="10217" max="10217" width="7" customWidth="1"/>
    <col min="10218" max="10218" width="8.85546875" customWidth="1"/>
    <col min="10219" max="10219" width="7.85546875" customWidth="1"/>
    <col min="10220" max="10220" width="7" customWidth="1"/>
    <col min="10221" max="10222" width="7.5703125" customWidth="1"/>
    <col min="10223" max="10224" width="7.85546875" customWidth="1"/>
    <col min="10225" max="10225" width="6.7109375" customWidth="1"/>
    <col min="10226" max="10226" width="6.42578125" customWidth="1"/>
    <col min="10227" max="10227" width="7.28515625" customWidth="1"/>
    <col min="10228" max="10228" width="8.5703125" customWidth="1"/>
    <col min="10229" max="10230" width="8.28515625" customWidth="1"/>
    <col min="10231" max="10231" width="8.140625" customWidth="1"/>
    <col min="10232" max="10232" width="9.140625" customWidth="1"/>
    <col min="10233" max="10233" width="9.28515625" customWidth="1"/>
    <col min="10234" max="10234" width="9.42578125" customWidth="1"/>
    <col min="10235" max="10235" width="11.7109375" customWidth="1"/>
    <col min="10473" max="10473" width="7" customWidth="1"/>
    <col min="10474" max="10474" width="8.85546875" customWidth="1"/>
    <col min="10475" max="10475" width="7.85546875" customWidth="1"/>
    <col min="10476" max="10476" width="7" customWidth="1"/>
    <col min="10477" max="10478" width="7.5703125" customWidth="1"/>
    <col min="10479" max="10480" width="7.85546875" customWidth="1"/>
    <col min="10481" max="10481" width="6.7109375" customWidth="1"/>
    <col min="10482" max="10482" width="6.42578125" customWidth="1"/>
    <col min="10483" max="10483" width="7.28515625" customWidth="1"/>
    <col min="10484" max="10484" width="8.5703125" customWidth="1"/>
    <col min="10485" max="10486" width="8.28515625" customWidth="1"/>
    <col min="10487" max="10487" width="8.140625" customWidth="1"/>
    <col min="10488" max="10488" width="9.140625" customWidth="1"/>
    <col min="10489" max="10489" width="9.28515625" customWidth="1"/>
    <col min="10490" max="10490" width="9.42578125" customWidth="1"/>
    <col min="10491" max="10491" width="11.7109375" customWidth="1"/>
    <col min="10729" max="10729" width="7" customWidth="1"/>
    <col min="10730" max="10730" width="8.85546875" customWidth="1"/>
    <col min="10731" max="10731" width="7.85546875" customWidth="1"/>
    <col min="10732" max="10732" width="7" customWidth="1"/>
    <col min="10733" max="10734" width="7.5703125" customWidth="1"/>
    <col min="10735" max="10736" width="7.85546875" customWidth="1"/>
    <col min="10737" max="10737" width="6.7109375" customWidth="1"/>
    <col min="10738" max="10738" width="6.42578125" customWidth="1"/>
    <col min="10739" max="10739" width="7.28515625" customWidth="1"/>
    <col min="10740" max="10740" width="8.5703125" customWidth="1"/>
    <col min="10741" max="10742" width="8.28515625" customWidth="1"/>
    <col min="10743" max="10743" width="8.140625" customWidth="1"/>
    <col min="10744" max="10744" width="9.140625" customWidth="1"/>
    <col min="10745" max="10745" width="9.28515625" customWidth="1"/>
    <col min="10746" max="10746" width="9.42578125" customWidth="1"/>
    <col min="10747" max="10747" width="11.7109375" customWidth="1"/>
    <col min="10985" max="10985" width="7" customWidth="1"/>
    <col min="10986" max="10986" width="8.85546875" customWidth="1"/>
    <col min="10987" max="10987" width="7.85546875" customWidth="1"/>
    <col min="10988" max="10988" width="7" customWidth="1"/>
    <col min="10989" max="10990" width="7.5703125" customWidth="1"/>
    <col min="10991" max="10992" width="7.85546875" customWidth="1"/>
    <col min="10993" max="10993" width="6.7109375" customWidth="1"/>
    <col min="10994" max="10994" width="6.42578125" customWidth="1"/>
    <col min="10995" max="10995" width="7.28515625" customWidth="1"/>
    <col min="10996" max="10996" width="8.5703125" customWidth="1"/>
    <col min="10997" max="10998" width="8.28515625" customWidth="1"/>
    <col min="10999" max="10999" width="8.140625" customWidth="1"/>
    <col min="11000" max="11000" width="9.140625" customWidth="1"/>
    <col min="11001" max="11001" width="9.28515625" customWidth="1"/>
    <col min="11002" max="11002" width="9.42578125" customWidth="1"/>
    <col min="11003" max="11003" width="11.7109375" customWidth="1"/>
    <col min="11241" max="11241" width="7" customWidth="1"/>
    <col min="11242" max="11242" width="8.85546875" customWidth="1"/>
    <col min="11243" max="11243" width="7.85546875" customWidth="1"/>
    <col min="11244" max="11244" width="7" customWidth="1"/>
    <col min="11245" max="11246" width="7.5703125" customWidth="1"/>
    <col min="11247" max="11248" width="7.85546875" customWidth="1"/>
    <col min="11249" max="11249" width="6.7109375" customWidth="1"/>
    <col min="11250" max="11250" width="6.42578125" customWidth="1"/>
    <col min="11251" max="11251" width="7.28515625" customWidth="1"/>
    <col min="11252" max="11252" width="8.5703125" customWidth="1"/>
    <col min="11253" max="11254" width="8.28515625" customWidth="1"/>
    <col min="11255" max="11255" width="8.140625" customWidth="1"/>
    <col min="11256" max="11256" width="9.140625" customWidth="1"/>
    <col min="11257" max="11257" width="9.28515625" customWidth="1"/>
    <col min="11258" max="11258" width="9.42578125" customWidth="1"/>
    <col min="11259" max="11259" width="11.7109375" customWidth="1"/>
    <col min="11497" max="11497" width="7" customWidth="1"/>
    <col min="11498" max="11498" width="8.85546875" customWidth="1"/>
    <col min="11499" max="11499" width="7.85546875" customWidth="1"/>
    <col min="11500" max="11500" width="7" customWidth="1"/>
    <col min="11501" max="11502" width="7.5703125" customWidth="1"/>
    <col min="11503" max="11504" width="7.85546875" customWidth="1"/>
    <col min="11505" max="11505" width="6.7109375" customWidth="1"/>
    <col min="11506" max="11506" width="6.42578125" customWidth="1"/>
    <col min="11507" max="11507" width="7.28515625" customWidth="1"/>
    <col min="11508" max="11508" width="8.5703125" customWidth="1"/>
    <col min="11509" max="11510" width="8.28515625" customWidth="1"/>
    <col min="11511" max="11511" width="8.140625" customWidth="1"/>
    <col min="11512" max="11512" width="9.140625" customWidth="1"/>
    <col min="11513" max="11513" width="9.28515625" customWidth="1"/>
    <col min="11514" max="11514" width="9.42578125" customWidth="1"/>
    <col min="11515" max="11515" width="11.7109375" customWidth="1"/>
    <col min="11753" max="11753" width="7" customWidth="1"/>
    <col min="11754" max="11754" width="8.85546875" customWidth="1"/>
    <col min="11755" max="11755" width="7.85546875" customWidth="1"/>
    <col min="11756" max="11756" width="7" customWidth="1"/>
    <col min="11757" max="11758" width="7.5703125" customWidth="1"/>
    <col min="11759" max="11760" width="7.85546875" customWidth="1"/>
    <col min="11761" max="11761" width="6.7109375" customWidth="1"/>
    <col min="11762" max="11762" width="6.42578125" customWidth="1"/>
    <col min="11763" max="11763" width="7.28515625" customWidth="1"/>
    <col min="11764" max="11764" width="8.5703125" customWidth="1"/>
    <col min="11765" max="11766" width="8.28515625" customWidth="1"/>
    <col min="11767" max="11767" width="8.140625" customWidth="1"/>
    <col min="11768" max="11768" width="9.140625" customWidth="1"/>
    <col min="11769" max="11769" width="9.28515625" customWidth="1"/>
    <col min="11770" max="11770" width="9.42578125" customWidth="1"/>
    <col min="11771" max="11771" width="11.7109375" customWidth="1"/>
    <col min="12009" max="12009" width="7" customWidth="1"/>
    <col min="12010" max="12010" width="8.85546875" customWidth="1"/>
    <col min="12011" max="12011" width="7.85546875" customWidth="1"/>
    <col min="12012" max="12012" width="7" customWidth="1"/>
    <col min="12013" max="12014" width="7.5703125" customWidth="1"/>
    <col min="12015" max="12016" width="7.85546875" customWidth="1"/>
    <col min="12017" max="12017" width="6.7109375" customWidth="1"/>
    <col min="12018" max="12018" width="6.42578125" customWidth="1"/>
    <col min="12019" max="12019" width="7.28515625" customWidth="1"/>
    <col min="12020" max="12020" width="8.5703125" customWidth="1"/>
    <col min="12021" max="12022" width="8.28515625" customWidth="1"/>
    <col min="12023" max="12023" width="8.140625" customWidth="1"/>
    <col min="12024" max="12024" width="9.140625" customWidth="1"/>
    <col min="12025" max="12025" width="9.28515625" customWidth="1"/>
    <col min="12026" max="12026" width="9.42578125" customWidth="1"/>
    <col min="12027" max="12027" width="11.7109375" customWidth="1"/>
    <col min="12265" max="12265" width="7" customWidth="1"/>
    <col min="12266" max="12266" width="8.85546875" customWidth="1"/>
    <col min="12267" max="12267" width="7.85546875" customWidth="1"/>
    <col min="12268" max="12268" width="7" customWidth="1"/>
    <col min="12269" max="12270" width="7.5703125" customWidth="1"/>
    <col min="12271" max="12272" width="7.85546875" customWidth="1"/>
    <col min="12273" max="12273" width="6.7109375" customWidth="1"/>
    <col min="12274" max="12274" width="6.42578125" customWidth="1"/>
    <col min="12275" max="12275" width="7.28515625" customWidth="1"/>
    <col min="12276" max="12276" width="8.5703125" customWidth="1"/>
    <col min="12277" max="12278" width="8.28515625" customWidth="1"/>
    <col min="12279" max="12279" width="8.140625" customWidth="1"/>
    <col min="12280" max="12280" width="9.140625" customWidth="1"/>
    <col min="12281" max="12281" width="9.28515625" customWidth="1"/>
    <col min="12282" max="12282" width="9.42578125" customWidth="1"/>
    <col min="12283" max="12283" width="11.7109375" customWidth="1"/>
    <col min="12521" max="12521" width="7" customWidth="1"/>
    <col min="12522" max="12522" width="8.85546875" customWidth="1"/>
    <col min="12523" max="12523" width="7.85546875" customWidth="1"/>
    <col min="12524" max="12524" width="7" customWidth="1"/>
    <col min="12525" max="12526" width="7.5703125" customWidth="1"/>
    <col min="12527" max="12528" width="7.85546875" customWidth="1"/>
    <col min="12529" max="12529" width="6.7109375" customWidth="1"/>
    <col min="12530" max="12530" width="6.42578125" customWidth="1"/>
    <col min="12531" max="12531" width="7.28515625" customWidth="1"/>
    <col min="12532" max="12532" width="8.5703125" customWidth="1"/>
    <col min="12533" max="12534" width="8.28515625" customWidth="1"/>
    <col min="12535" max="12535" width="8.140625" customWidth="1"/>
    <col min="12536" max="12536" width="9.140625" customWidth="1"/>
    <col min="12537" max="12537" width="9.28515625" customWidth="1"/>
    <col min="12538" max="12538" width="9.42578125" customWidth="1"/>
    <col min="12539" max="12539" width="11.7109375" customWidth="1"/>
    <col min="12777" max="12777" width="7" customWidth="1"/>
    <col min="12778" max="12778" width="8.85546875" customWidth="1"/>
    <col min="12779" max="12779" width="7.85546875" customWidth="1"/>
    <col min="12780" max="12780" width="7" customWidth="1"/>
    <col min="12781" max="12782" width="7.5703125" customWidth="1"/>
    <col min="12783" max="12784" width="7.85546875" customWidth="1"/>
    <col min="12785" max="12785" width="6.7109375" customWidth="1"/>
    <col min="12786" max="12786" width="6.42578125" customWidth="1"/>
    <col min="12787" max="12787" width="7.28515625" customWidth="1"/>
    <col min="12788" max="12788" width="8.5703125" customWidth="1"/>
    <col min="12789" max="12790" width="8.28515625" customWidth="1"/>
    <col min="12791" max="12791" width="8.140625" customWidth="1"/>
    <col min="12792" max="12792" width="9.140625" customWidth="1"/>
    <col min="12793" max="12793" width="9.28515625" customWidth="1"/>
    <col min="12794" max="12794" width="9.42578125" customWidth="1"/>
    <col min="12795" max="12795" width="11.7109375" customWidth="1"/>
    <col min="13033" max="13033" width="7" customWidth="1"/>
    <col min="13034" max="13034" width="8.85546875" customWidth="1"/>
    <col min="13035" max="13035" width="7.85546875" customWidth="1"/>
    <col min="13036" max="13036" width="7" customWidth="1"/>
    <col min="13037" max="13038" width="7.5703125" customWidth="1"/>
    <col min="13039" max="13040" width="7.85546875" customWidth="1"/>
    <col min="13041" max="13041" width="6.7109375" customWidth="1"/>
    <col min="13042" max="13042" width="6.42578125" customWidth="1"/>
    <col min="13043" max="13043" width="7.28515625" customWidth="1"/>
    <col min="13044" max="13044" width="8.5703125" customWidth="1"/>
    <col min="13045" max="13046" width="8.28515625" customWidth="1"/>
    <col min="13047" max="13047" width="8.140625" customWidth="1"/>
    <col min="13048" max="13048" width="9.140625" customWidth="1"/>
    <col min="13049" max="13049" width="9.28515625" customWidth="1"/>
    <col min="13050" max="13050" width="9.42578125" customWidth="1"/>
    <col min="13051" max="13051" width="11.7109375" customWidth="1"/>
    <col min="13289" max="13289" width="7" customWidth="1"/>
    <col min="13290" max="13290" width="8.85546875" customWidth="1"/>
    <col min="13291" max="13291" width="7.85546875" customWidth="1"/>
    <col min="13292" max="13292" width="7" customWidth="1"/>
    <col min="13293" max="13294" width="7.5703125" customWidth="1"/>
    <col min="13295" max="13296" width="7.85546875" customWidth="1"/>
    <col min="13297" max="13297" width="6.7109375" customWidth="1"/>
    <col min="13298" max="13298" width="6.42578125" customWidth="1"/>
    <col min="13299" max="13299" width="7.28515625" customWidth="1"/>
    <col min="13300" max="13300" width="8.5703125" customWidth="1"/>
    <col min="13301" max="13302" width="8.28515625" customWidth="1"/>
    <col min="13303" max="13303" width="8.140625" customWidth="1"/>
    <col min="13304" max="13304" width="9.140625" customWidth="1"/>
    <col min="13305" max="13305" width="9.28515625" customWidth="1"/>
    <col min="13306" max="13306" width="9.42578125" customWidth="1"/>
    <col min="13307" max="13307" width="11.7109375" customWidth="1"/>
    <col min="13545" max="13545" width="7" customWidth="1"/>
    <col min="13546" max="13546" width="8.85546875" customWidth="1"/>
    <col min="13547" max="13547" width="7.85546875" customWidth="1"/>
    <col min="13548" max="13548" width="7" customWidth="1"/>
    <col min="13549" max="13550" width="7.5703125" customWidth="1"/>
    <col min="13551" max="13552" width="7.85546875" customWidth="1"/>
    <col min="13553" max="13553" width="6.7109375" customWidth="1"/>
    <col min="13554" max="13554" width="6.42578125" customWidth="1"/>
    <col min="13555" max="13555" width="7.28515625" customWidth="1"/>
    <col min="13556" max="13556" width="8.5703125" customWidth="1"/>
    <col min="13557" max="13558" width="8.28515625" customWidth="1"/>
    <col min="13559" max="13559" width="8.140625" customWidth="1"/>
    <col min="13560" max="13560" width="9.140625" customWidth="1"/>
    <col min="13561" max="13561" width="9.28515625" customWidth="1"/>
    <col min="13562" max="13562" width="9.42578125" customWidth="1"/>
    <col min="13563" max="13563" width="11.7109375" customWidth="1"/>
    <col min="13801" max="13801" width="7" customWidth="1"/>
    <col min="13802" max="13802" width="8.85546875" customWidth="1"/>
    <col min="13803" max="13803" width="7.85546875" customWidth="1"/>
    <col min="13804" max="13804" width="7" customWidth="1"/>
    <col min="13805" max="13806" width="7.5703125" customWidth="1"/>
    <col min="13807" max="13808" width="7.85546875" customWidth="1"/>
    <col min="13809" max="13809" width="6.7109375" customWidth="1"/>
    <col min="13810" max="13810" width="6.42578125" customWidth="1"/>
    <col min="13811" max="13811" width="7.28515625" customWidth="1"/>
    <col min="13812" max="13812" width="8.5703125" customWidth="1"/>
    <col min="13813" max="13814" width="8.28515625" customWidth="1"/>
    <col min="13815" max="13815" width="8.140625" customWidth="1"/>
    <col min="13816" max="13816" width="9.140625" customWidth="1"/>
    <col min="13817" max="13817" width="9.28515625" customWidth="1"/>
    <col min="13818" max="13818" width="9.42578125" customWidth="1"/>
    <col min="13819" max="13819" width="11.7109375" customWidth="1"/>
    <col min="14057" max="14057" width="7" customWidth="1"/>
    <col min="14058" max="14058" width="8.85546875" customWidth="1"/>
    <col min="14059" max="14059" width="7.85546875" customWidth="1"/>
    <col min="14060" max="14060" width="7" customWidth="1"/>
    <col min="14061" max="14062" width="7.5703125" customWidth="1"/>
    <col min="14063" max="14064" width="7.85546875" customWidth="1"/>
    <col min="14065" max="14065" width="6.7109375" customWidth="1"/>
    <col min="14066" max="14066" width="6.42578125" customWidth="1"/>
    <col min="14067" max="14067" width="7.28515625" customWidth="1"/>
    <col min="14068" max="14068" width="8.5703125" customWidth="1"/>
    <col min="14069" max="14070" width="8.28515625" customWidth="1"/>
    <col min="14071" max="14071" width="8.140625" customWidth="1"/>
    <col min="14072" max="14072" width="9.140625" customWidth="1"/>
    <col min="14073" max="14073" width="9.28515625" customWidth="1"/>
    <col min="14074" max="14074" width="9.42578125" customWidth="1"/>
    <col min="14075" max="14075" width="11.7109375" customWidth="1"/>
    <col min="14313" max="14313" width="7" customWidth="1"/>
    <col min="14314" max="14314" width="8.85546875" customWidth="1"/>
    <col min="14315" max="14315" width="7.85546875" customWidth="1"/>
    <col min="14316" max="14316" width="7" customWidth="1"/>
    <col min="14317" max="14318" width="7.5703125" customWidth="1"/>
    <col min="14319" max="14320" width="7.85546875" customWidth="1"/>
    <col min="14321" max="14321" width="6.7109375" customWidth="1"/>
    <col min="14322" max="14322" width="6.42578125" customWidth="1"/>
    <col min="14323" max="14323" width="7.28515625" customWidth="1"/>
    <col min="14324" max="14324" width="8.5703125" customWidth="1"/>
    <col min="14325" max="14326" width="8.28515625" customWidth="1"/>
    <col min="14327" max="14327" width="8.140625" customWidth="1"/>
    <col min="14328" max="14328" width="9.140625" customWidth="1"/>
    <col min="14329" max="14329" width="9.28515625" customWidth="1"/>
    <col min="14330" max="14330" width="9.42578125" customWidth="1"/>
    <col min="14331" max="14331" width="11.7109375" customWidth="1"/>
    <col min="14569" max="14569" width="7" customWidth="1"/>
    <col min="14570" max="14570" width="8.85546875" customWidth="1"/>
    <col min="14571" max="14571" width="7.85546875" customWidth="1"/>
    <col min="14572" max="14572" width="7" customWidth="1"/>
    <col min="14573" max="14574" width="7.5703125" customWidth="1"/>
    <col min="14575" max="14576" width="7.85546875" customWidth="1"/>
    <col min="14577" max="14577" width="6.7109375" customWidth="1"/>
    <col min="14578" max="14578" width="6.42578125" customWidth="1"/>
    <col min="14579" max="14579" width="7.28515625" customWidth="1"/>
    <col min="14580" max="14580" width="8.5703125" customWidth="1"/>
    <col min="14581" max="14582" width="8.28515625" customWidth="1"/>
    <col min="14583" max="14583" width="8.140625" customWidth="1"/>
    <col min="14584" max="14584" width="9.140625" customWidth="1"/>
    <col min="14585" max="14585" width="9.28515625" customWidth="1"/>
    <col min="14586" max="14586" width="9.42578125" customWidth="1"/>
    <col min="14587" max="14587" width="11.7109375" customWidth="1"/>
    <col min="14825" max="14825" width="7" customWidth="1"/>
    <col min="14826" max="14826" width="8.85546875" customWidth="1"/>
    <col min="14827" max="14827" width="7.85546875" customWidth="1"/>
    <col min="14828" max="14828" width="7" customWidth="1"/>
    <col min="14829" max="14830" width="7.5703125" customWidth="1"/>
    <col min="14831" max="14832" width="7.85546875" customWidth="1"/>
    <col min="14833" max="14833" width="6.7109375" customWidth="1"/>
    <col min="14834" max="14834" width="6.42578125" customWidth="1"/>
    <col min="14835" max="14835" width="7.28515625" customWidth="1"/>
    <col min="14836" max="14836" width="8.5703125" customWidth="1"/>
    <col min="14837" max="14838" width="8.28515625" customWidth="1"/>
    <col min="14839" max="14839" width="8.140625" customWidth="1"/>
    <col min="14840" max="14840" width="9.140625" customWidth="1"/>
    <col min="14841" max="14841" width="9.28515625" customWidth="1"/>
    <col min="14842" max="14842" width="9.42578125" customWidth="1"/>
    <col min="14843" max="14843" width="11.7109375" customWidth="1"/>
    <col min="15081" max="15081" width="7" customWidth="1"/>
    <col min="15082" max="15082" width="8.85546875" customWidth="1"/>
    <col min="15083" max="15083" width="7.85546875" customWidth="1"/>
    <col min="15084" max="15084" width="7" customWidth="1"/>
    <col min="15085" max="15086" width="7.5703125" customWidth="1"/>
    <col min="15087" max="15088" width="7.85546875" customWidth="1"/>
    <col min="15089" max="15089" width="6.7109375" customWidth="1"/>
    <col min="15090" max="15090" width="6.42578125" customWidth="1"/>
    <col min="15091" max="15091" width="7.28515625" customWidth="1"/>
    <col min="15092" max="15092" width="8.5703125" customWidth="1"/>
    <col min="15093" max="15094" width="8.28515625" customWidth="1"/>
    <col min="15095" max="15095" width="8.140625" customWidth="1"/>
    <col min="15096" max="15096" width="9.140625" customWidth="1"/>
    <col min="15097" max="15097" width="9.28515625" customWidth="1"/>
    <col min="15098" max="15098" width="9.42578125" customWidth="1"/>
    <col min="15099" max="15099" width="11.7109375" customWidth="1"/>
    <col min="15337" max="15337" width="7" customWidth="1"/>
    <col min="15338" max="15338" width="8.85546875" customWidth="1"/>
    <col min="15339" max="15339" width="7.85546875" customWidth="1"/>
    <col min="15340" max="15340" width="7" customWidth="1"/>
    <col min="15341" max="15342" width="7.5703125" customWidth="1"/>
    <col min="15343" max="15344" width="7.85546875" customWidth="1"/>
    <col min="15345" max="15345" width="6.7109375" customWidth="1"/>
    <col min="15346" max="15346" width="6.42578125" customWidth="1"/>
    <col min="15347" max="15347" width="7.28515625" customWidth="1"/>
    <col min="15348" max="15348" width="8.5703125" customWidth="1"/>
    <col min="15349" max="15350" width="8.28515625" customWidth="1"/>
    <col min="15351" max="15351" width="8.140625" customWidth="1"/>
    <col min="15352" max="15352" width="9.140625" customWidth="1"/>
    <col min="15353" max="15353" width="9.28515625" customWidth="1"/>
    <col min="15354" max="15354" width="9.42578125" customWidth="1"/>
    <col min="15355" max="15355" width="11.7109375" customWidth="1"/>
    <col min="15593" max="15593" width="7" customWidth="1"/>
    <col min="15594" max="15594" width="8.85546875" customWidth="1"/>
    <col min="15595" max="15595" width="7.85546875" customWidth="1"/>
    <col min="15596" max="15596" width="7" customWidth="1"/>
    <col min="15597" max="15598" width="7.5703125" customWidth="1"/>
    <col min="15599" max="15600" width="7.85546875" customWidth="1"/>
    <col min="15601" max="15601" width="6.7109375" customWidth="1"/>
    <col min="15602" max="15602" width="6.42578125" customWidth="1"/>
    <col min="15603" max="15603" width="7.28515625" customWidth="1"/>
    <col min="15604" max="15604" width="8.5703125" customWidth="1"/>
    <col min="15605" max="15606" width="8.28515625" customWidth="1"/>
    <col min="15607" max="15607" width="8.140625" customWidth="1"/>
    <col min="15608" max="15608" width="9.140625" customWidth="1"/>
    <col min="15609" max="15609" width="9.28515625" customWidth="1"/>
    <col min="15610" max="15610" width="9.42578125" customWidth="1"/>
    <col min="15611" max="15611" width="11.7109375" customWidth="1"/>
    <col min="15849" max="15849" width="7" customWidth="1"/>
    <col min="15850" max="15850" width="8.85546875" customWidth="1"/>
    <col min="15851" max="15851" width="7.85546875" customWidth="1"/>
    <col min="15852" max="15852" width="7" customWidth="1"/>
    <col min="15853" max="15854" width="7.5703125" customWidth="1"/>
    <col min="15855" max="15856" width="7.85546875" customWidth="1"/>
    <col min="15857" max="15857" width="6.7109375" customWidth="1"/>
    <col min="15858" max="15858" width="6.42578125" customWidth="1"/>
    <col min="15859" max="15859" width="7.28515625" customWidth="1"/>
    <col min="15860" max="15860" width="8.5703125" customWidth="1"/>
    <col min="15861" max="15862" width="8.28515625" customWidth="1"/>
    <col min="15863" max="15863" width="8.140625" customWidth="1"/>
    <col min="15864" max="15864" width="9.140625" customWidth="1"/>
    <col min="15865" max="15865" width="9.28515625" customWidth="1"/>
    <col min="15866" max="15866" width="9.42578125" customWidth="1"/>
    <col min="15867" max="15867" width="11.7109375" customWidth="1"/>
    <col min="16105" max="16105" width="7" customWidth="1"/>
    <col min="16106" max="16106" width="8.85546875" customWidth="1"/>
    <col min="16107" max="16107" width="7.85546875" customWidth="1"/>
    <col min="16108" max="16108" width="7" customWidth="1"/>
    <col min="16109" max="16110" width="7.5703125" customWidth="1"/>
    <col min="16111" max="16112" width="7.85546875" customWidth="1"/>
    <col min="16113" max="16113" width="6.7109375" customWidth="1"/>
    <col min="16114" max="16114" width="6.42578125" customWidth="1"/>
    <col min="16115" max="16115" width="7.28515625" customWidth="1"/>
    <col min="16116" max="16116" width="8.5703125" customWidth="1"/>
    <col min="16117" max="16118" width="8.28515625" customWidth="1"/>
    <col min="16119" max="16119" width="8.140625" customWidth="1"/>
    <col min="16120" max="16120" width="9.140625" customWidth="1"/>
    <col min="16121" max="16121" width="9.28515625" customWidth="1"/>
    <col min="16122" max="16122" width="9.42578125" customWidth="1"/>
    <col min="16123" max="16123" width="11.7109375" customWidth="1"/>
  </cols>
  <sheetData>
    <row r="1" spans="1:18" ht="21" customHeight="1" x14ac:dyDescent="0.25">
      <c r="B1" s="2"/>
      <c r="C1" s="2"/>
      <c r="D1" s="2"/>
      <c r="E1" s="2"/>
      <c r="F1" s="3" t="s">
        <v>98</v>
      </c>
      <c r="G1" s="2"/>
      <c r="I1" s="2"/>
      <c r="J1" s="2"/>
      <c r="K1" s="2"/>
      <c r="L1" s="2"/>
      <c r="M1" s="2"/>
      <c r="N1" s="2"/>
      <c r="O1" s="2"/>
      <c r="P1" s="71"/>
      <c r="Q1" s="71"/>
    </row>
    <row r="2" spans="1:18" ht="21" customHeight="1" x14ac:dyDescent="0.25">
      <c r="A2" s="133" t="s">
        <v>89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71"/>
      <c r="Q2" s="71"/>
    </row>
    <row r="3" spans="1:18" ht="21" customHeight="1" x14ac:dyDescent="0.25">
      <c r="A3" s="134" t="s">
        <v>0</v>
      </c>
      <c r="B3" s="134"/>
      <c r="C3" s="5" t="s">
        <v>104</v>
      </c>
      <c r="D3" s="6"/>
      <c r="E3" s="7"/>
      <c r="F3" s="135" t="s">
        <v>1</v>
      </c>
      <c r="G3" s="135"/>
      <c r="H3" s="8" t="s">
        <v>105</v>
      </c>
      <c r="I3" s="9"/>
      <c r="J3" s="10"/>
      <c r="K3" s="11"/>
      <c r="L3" s="73" t="s">
        <v>2</v>
      </c>
      <c r="M3" s="136" t="s">
        <v>103</v>
      </c>
      <c r="N3" s="137"/>
      <c r="O3" s="138" t="s">
        <v>3</v>
      </c>
      <c r="P3" s="139"/>
      <c r="Q3" s="13" t="s">
        <v>104</v>
      </c>
    </row>
    <row r="4" spans="1:18" s="1" customFormat="1" ht="38.25" x14ac:dyDescent="0.2">
      <c r="A4" s="73" t="s">
        <v>4</v>
      </c>
      <c r="B4" s="73" t="s">
        <v>5</v>
      </c>
      <c r="C4" s="73" t="s">
        <v>6</v>
      </c>
      <c r="D4" s="73" t="s">
        <v>7</v>
      </c>
      <c r="E4" s="73" t="s">
        <v>8</v>
      </c>
      <c r="F4" s="73" t="s">
        <v>99</v>
      </c>
      <c r="G4" s="73" t="s">
        <v>10</v>
      </c>
      <c r="H4" s="73" t="s">
        <v>91</v>
      </c>
      <c r="I4" s="107" t="s">
        <v>92</v>
      </c>
      <c r="J4" s="14" t="s">
        <v>11</v>
      </c>
      <c r="K4" s="73" t="s">
        <v>12</v>
      </c>
      <c r="L4" s="73" t="s">
        <v>13</v>
      </c>
      <c r="M4" s="73" t="s">
        <v>14</v>
      </c>
      <c r="N4" s="73" t="s">
        <v>15</v>
      </c>
      <c r="O4" s="73" t="s">
        <v>16</v>
      </c>
      <c r="P4" s="73" t="s">
        <v>17</v>
      </c>
      <c r="Q4" s="73" t="s">
        <v>18</v>
      </c>
      <c r="R4" s="15" t="s">
        <v>19</v>
      </c>
    </row>
    <row r="5" spans="1:18" ht="20.25" customHeight="1" x14ac:dyDescent="0.25">
      <c r="A5" s="72">
        <v>43525</v>
      </c>
      <c r="B5" s="92">
        <v>0</v>
      </c>
      <c r="C5" s="79">
        <f>ROUND((B5*12%),0)</f>
        <v>0</v>
      </c>
      <c r="D5" s="18">
        <v>0</v>
      </c>
      <c r="E5" s="79">
        <f>ROUND((D5*12%),0)</f>
        <v>0</v>
      </c>
      <c r="F5" s="79">
        <f>ROUND((B5*16%),0)</f>
        <v>0</v>
      </c>
      <c r="G5" s="64">
        <v>0</v>
      </c>
      <c r="H5" s="64">
        <v>0</v>
      </c>
      <c r="I5" s="21">
        <v>0</v>
      </c>
      <c r="J5" s="21">
        <v>0</v>
      </c>
      <c r="K5" s="21">
        <v>0</v>
      </c>
      <c r="L5" s="82">
        <f>SUM(B5:K5)</f>
        <v>0</v>
      </c>
      <c r="M5" s="21">
        <v>0</v>
      </c>
      <c r="N5" s="21">
        <f>G5</f>
        <v>0</v>
      </c>
      <c r="O5" s="21">
        <f>N5</f>
        <v>0</v>
      </c>
      <c r="P5" s="21">
        <v>0</v>
      </c>
      <c r="Q5" s="22">
        <v>0</v>
      </c>
      <c r="R5" s="23">
        <v>0</v>
      </c>
    </row>
    <row r="6" spans="1:18" ht="20.25" customHeight="1" x14ac:dyDescent="0.25">
      <c r="A6" s="72">
        <v>43557</v>
      </c>
      <c r="B6" s="81">
        <f>B5</f>
        <v>0</v>
      </c>
      <c r="C6" s="79">
        <f t="shared" ref="C6:C8" si="0">ROUND((B6*12%),0)</f>
        <v>0</v>
      </c>
      <c r="D6" s="80">
        <f>D5</f>
        <v>0</v>
      </c>
      <c r="E6" s="79">
        <f t="shared" ref="E6:E8" si="1">ROUND((D6*12%),0)</f>
        <v>0</v>
      </c>
      <c r="F6" s="79">
        <f t="shared" ref="F6:F16" si="2">ROUND((B6*16%),0)</f>
        <v>0</v>
      </c>
      <c r="G6" s="64">
        <v>0</v>
      </c>
      <c r="H6" s="64">
        <v>0</v>
      </c>
      <c r="I6" s="21">
        <v>0</v>
      </c>
      <c r="J6" s="21">
        <v>0</v>
      </c>
      <c r="K6" s="21">
        <v>0</v>
      </c>
      <c r="L6" s="82">
        <f t="shared" ref="L6:L17" si="3">SUM(B6:K6)</f>
        <v>0</v>
      </c>
      <c r="M6" s="21">
        <v>0</v>
      </c>
      <c r="N6" s="21">
        <f t="shared" ref="N6:N17" si="4">G6</f>
        <v>0</v>
      </c>
      <c r="O6" s="21">
        <f t="shared" ref="O6:O17" si="5">N6</f>
        <v>0</v>
      </c>
      <c r="P6" s="21">
        <v>0</v>
      </c>
      <c r="Q6" s="22">
        <v>0</v>
      </c>
      <c r="R6" s="84">
        <f>R5</f>
        <v>0</v>
      </c>
    </row>
    <row r="7" spans="1:18" ht="20.25" customHeight="1" x14ac:dyDescent="0.25">
      <c r="A7" s="72">
        <v>43589</v>
      </c>
      <c r="B7" s="81">
        <f>B5</f>
        <v>0</v>
      </c>
      <c r="C7" s="79">
        <f t="shared" si="0"/>
        <v>0</v>
      </c>
      <c r="D7" s="80">
        <f>D6</f>
        <v>0</v>
      </c>
      <c r="E7" s="79">
        <f t="shared" si="1"/>
        <v>0</v>
      </c>
      <c r="F7" s="79">
        <f t="shared" si="2"/>
        <v>0</v>
      </c>
      <c r="G7" s="64">
        <v>0</v>
      </c>
      <c r="H7" s="64">
        <v>0</v>
      </c>
      <c r="I7" s="21">
        <v>0</v>
      </c>
      <c r="J7" s="21">
        <v>0</v>
      </c>
      <c r="K7" s="21">
        <v>0</v>
      </c>
      <c r="L7" s="82">
        <f t="shared" si="3"/>
        <v>0</v>
      </c>
      <c r="M7" s="21">
        <v>0</v>
      </c>
      <c r="N7" s="21">
        <f t="shared" si="4"/>
        <v>0</v>
      </c>
      <c r="O7" s="21">
        <f t="shared" si="5"/>
        <v>0</v>
      </c>
      <c r="P7" s="21">
        <v>0</v>
      </c>
      <c r="Q7" s="22">
        <v>0</v>
      </c>
      <c r="R7" s="84">
        <f>R5</f>
        <v>0</v>
      </c>
    </row>
    <row r="8" spans="1:18" ht="20.25" customHeight="1" x14ac:dyDescent="0.25">
      <c r="A8" s="72">
        <v>43621</v>
      </c>
      <c r="B8" s="81">
        <f>B5</f>
        <v>0</v>
      </c>
      <c r="C8" s="79">
        <f t="shared" si="0"/>
        <v>0</v>
      </c>
      <c r="D8" s="80">
        <f>D6</f>
        <v>0</v>
      </c>
      <c r="E8" s="79">
        <f t="shared" si="1"/>
        <v>0</v>
      </c>
      <c r="F8" s="79">
        <f t="shared" si="2"/>
        <v>0</v>
      </c>
      <c r="G8" s="64">
        <v>0</v>
      </c>
      <c r="H8" s="64">
        <v>0</v>
      </c>
      <c r="I8" s="21">
        <v>0</v>
      </c>
      <c r="J8" s="21">
        <v>0</v>
      </c>
      <c r="K8" s="83">
        <v>0</v>
      </c>
      <c r="L8" s="82">
        <f t="shared" si="3"/>
        <v>0</v>
      </c>
      <c r="M8" s="21">
        <v>0</v>
      </c>
      <c r="N8" s="21">
        <f t="shared" si="4"/>
        <v>0</v>
      </c>
      <c r="O8" s="21">
        <f t="shared" si="5"/>
        <v>0</v>
      </c>
      <c r="P8" s="21">
        <v>0</v>
      </c>
      <c r="Q8" s="22">
        <v>0</v>
      </c>
      <c r="R8" s="84">
        <f>R5</f>
        <v>0</v>
      </c>
    </row>
    <row r="9" spans="1:18" ht="20.25" customHeight="1" x14ac:dyDescent="0.25">
      <c r="A9" s="72">
        <v>43653</v>
      </c>
      <c r="B9" s="92">
        <v>0</v>
      </c>
      <c r="C9" s="79">
        <f>ROUND((B9*17%),0)</f>
        <v>0</v>
      </c>
      <c r="D9" s="80">
        <f t="shared" ref="D9:D16" si="6">D8</f>
        <v>0</v>
      </c>
      <c r="E9" s="79">
        <f>ROUND((D9*9%),0)</f>
        <v>0</v>
      </c>
      <c r="F9" s="79">
        <f t="shared" si="2"/>
        <v>0</v>
      </c>
      <c r="G9" s="64">
        <v>0</v>
      </c>
      <c r="H9" s="64">
        <v>0</v>
      </c>
      <c r="I9" s="21">
        <v>0</v>
      </c>
      <c r="J9" s="21">
        <v>0</v>
      </c>
      <c r="K9" s="21">
        <v>0</v>
      </c>
      <c r="L9" s="82">
        <f t="shared" si="3"/>
        <v>0</v>
      </c>
      <c r="M9" s="21">
        <v>0</v>
      </c>
      <c r="N9" s="21">
        <f t="shared" si="4"/>
        <v>0</v>
      </c>
      <c r="O9" s="21">
        <f t="shared" si="5"/>
        <v>0</v>
      </c>
      <c r="P9" s="21">
        <v>0</v>
      </c>
      <c r="Q9" s="22">
        <v>0</v>
      </c>
      <c r="R9" s="84">
        <f>R5</f>
        <v>0</v>
      </c>
    </row>
    <row r="10" spans="1:18" ht="20.25" customHeight="1" x14ac:dyDescent="0.25">
      <c r="A10" s="72">
        <v>43685</v>
      </c>
      <c r="B10" s="81">
        <f>B9</f>
        <v>0</v>
      </c>
      <c r="C10" s="79">
        <f t="shared" ref="C10:C16" si="7">ROUND((B10*17%),0)</f>
        <v>0</v>
      </c>
      <c r="D10" s="80">
        <f t="shared" si="6"/>
        <v>0</v>
      </c>
      <c r="E10" s="79">
        <f t="shared" ref="E10:E16" si="8">ROUND((D10*9%),0)</f>
        <v>0</v>
      </c>
      <c r="F10" s="79">
        <f t="shared" si="2"/>
        <v>0</v>
      </c>
      <c r="G10" s="64">
        <v>0</v>
      </c>
      <c r="H10" s="64">
        <v>0</v>
      </c>
      <c r="I10" s="21">
        <v>0</v>
      </c>
      <c r="J10" s="21">
        <v>0</v>
      </c>
      <c r="K10" s="21">
        <v>0</v>
      </c>
      <c r="L10" s="82">
        <f t="shared" si="3"/>
        <v>0</v>
      </c>
      <c r="M10" s="21">
        <v>0</v>
      </c>
      <c r="N10" s="21">
        <f t="shared" si="4"/>
        <v>0</v>
      </c>
      <c r="O10" s="21">
        <f t="shared" si="5"/>
        <v>0</v>
      </c>
      <c r="P10" s="21">
        <v>0</v>
      </c>
      <c r="Q10" s="22">
        <v>0</v>
      </c>
      <c r="R10" s="84">
        <f>R5</f>
        <v>0</v>
      </c>
    </row>
    <row r="11" spans="1:18" ht="20.25" customHeight="1" x14ac:dyDescent="0.25">
      <c r="A11" s="72">
        <v>43717</v>
      </c>
      <c r="B11" s="81">
        <f>B9</f>
        <v>0</v>
      </c>
      <c r="C11" s="79">
        <f t="shared" si="7"/>
        <v>0</v>
      </c>
      <c r="D11" s="80">
        <f t="shared" si="6"/>
        <v>0</v>
      </c>
      <c r="E11" s="79">
        <f t="shared" si="8"/>
        <v>0</v>
      </c>
      <c r="F11" s="79">
        <f t="shared" si="2"/>
        <v>0</v>
      </c>
      <c r="G11" s="64">
        <v>0</v>
      </c>
      <c r="H11" s="64">
        <v>0</v>
      </c>
      <c r="I11" s="21">
        <v>0</v>
      </c>
      <c r="J11" s="21">
        <v>0</v>
      </c>
      <c r="K11" s="21">
        <v>0</v>
      </c>
      <c r="L11" s="82">
        <f t="shared" si="3"/>
        <v>0</v>
      </c>
      <c r="M11" s="21">
        <v>0</v>
      </c>
      <c r="N11" s="21">
        <f t="shared" si="4"/>
        <v>0</v>
      </c>
      <c r="O11" s="21">
        <f t="shared" si="5"/>
        <v>0</v>
      </c>
      <c r="P11" s="21">
        <v>0</v>
      </c>
      <c r="Q11" s="22">
        <v>0</v>
      </c>
      <c r="R11" s="84">
        <f>R5</f>
        <v>0</v>
      </c>
    </row>
    <row r="12" spans="1:18" ht="20.25" customHeight="1" x14ac:dyDescent="0.25">
      <c r="A12" s="72">
        <v>43749</v>
      </c>
      <c r="B12" s="81">
        <f>B9</f>
        <v>0</v>
      </c>
      <c r="C12" s="79">
        <f t="shared" si="7"/>
        <v>0</v>
      </c>
      <c r="D12" s="80">
        <f t="shared" si="6"/>
        <v>0</v>
      </c>
      <c r="E12" s="79">
        <f t="shared" si="8"/>
        <v>0</v>
      </c>
      <c r="F12" s="79">
        <f t="shared" si="2"/>
        <v>0</v>
      </c>
      <c r="G12" s="64">
        <v>0</v>
      </c>
      <c r="H12" s="64">
        <v>0</v>
      </c>
      <c r="I12" s="21">
        <v>0</v>
      </c>
      <c r="J12" s="21">
        <v>0</v>
      </c>
      <c r="K12" s="21">
        <v>0</v>
      </c>
      <c r="L12" s="82">
        <f t="shared" si="3"/>
        <v>0</v>
      </c>
      <c r="M12" s="21">
        <v>0</v>
      </c>
      <c r="N12" s="21">
        <f t="shared" si="4"/>
        <v>0</v>
      </c>
      <c r="O12" s="21">
        <f t="shared" si="5"/>
        <v>0</v>
      </c>
      <c r="P12" s="21">
        <v>0</v>
      </c>
      <c r="Q12" s="22">
        <v>0</v>
      </c>
      <c r="R12" s="84">
        <f>R5</f>
        <v>0</v>
      </c>
    </row>
    <row r="13" spans="1:18" ht="20.25" customHeight="1" x14ac:dyDescent="0.25">
      <c r="A13" s="72">
        <v>43781</v>
      </c>
      <c r="B13" s="81">
        <f>B9</f>
        <v>0</v>
      </c>
      <c r="C13" s="79">
        <f t="shared" si="7"/>
        <v>0</v>
      </c>
      <c r="D13" s="80">
        <f t="shared" si="6"/>
        <v>0</v>
      </c>
      <c r="E13" s="79">
        <f t="shared" si="8"/>
        <v>0</v>
      </c>
      <c r="F13" s="79">
        <f t="shared" si="2"/>
        <v>0</v>
      </c>
      <c r="G13" s="64">
        <v>0</v>
      </c>
      <c r="H13" s="64">
        <v>0</v>
      </c>
      <c r="I13" s="21">
        <v>0</v>
      </c>
      <c r="J13" s="21">
        <v>0</v>
      </c>
      <c r="K13" s="21">
        <v>0</v>
      </c>
      <c r="L13" s="82">
        <f t="shared" si="3"/>
        <v>0</v>
      </c>
      <c r="M13" s="21">
        <v>0</v>
      </c>
      <c r="N13" s="21">
        <f t="shared" si="4"/>
        <v>0</v>
      </c>
      <c r="O13" s="21">
        <f t="shared" si="5"/>
        <v>0</v>
      </c>
      <c r="P13" s="21">
        <v>0</v>
      </c>
      <c r="Q13" s="22">
        <v>0</v>
      </c>
      <c r="R13" s="84">
        <f>R5</f>
        <v>0</v>
      </c>
    </row>
    <row r="14" spans="1:18" ht="20.25" customHeight="1" x14ac:dyDescent="0.25">
      <c r="A14" s="72">
        <v>43813</v>
      </c>
      <c r="B14" s="81">
        <f>B9</f>
        <v>0</v>
      </c>
      <c r="C14" s="79">
        <f t="shared" si="7"/>
        <v>0</v>
      </c>
      <c r="D14" s="80">
        <f t="shared" si="6"/>
        <v>0</v>
      </c>
      <c r="E14" s="79">
        <f t="shared" si="8"/>
        <v>0</v>
      </c>
      <c r="F14" s="79">
        <f t="shared" si="2"/>
        <v>0</v>
      </c>
      <c r="G14" s="64">
        <v>0</v>
      </c>
      <c r="H14" s="64">
        <v>0</v>
      </c>
      <c r="I14" s="21">
        <v>0</v>
      </c>
      <c r="J14" s="21">
        <v>0</v>
      </c>
      <c r="K14" s="21">
        <v>0</v>
      </c>
      <c r="L14" s="82">
        <f t="shared" si="3"/>
        <v>0</v>
      </c>
      <c r="M14" s="21">
        <v>0</v>
      </c>
      <c r="N14" s="21">
        <f t="shared" si="4"/>
        <v>0</v>
      </c>
      <c r="O14" s="21">
        <f t="shared" si="5"/>
        <v>0</v>
      </c>
      <c r="P14" s="21">
        <v>0</v>
      </c>
      <c r="Q14" s="22">
        <v>0</v>
      </c>
      <c r="R14" s="84">
        <f>R5</f>
        <v>0</v>
      </c>
    </row>
    <row r="15" spans="1:18" ht="20.25" customHeight="1" x14ac:dyDescent="0.25">
      <c r="A15" s="72">
        <v>43845</v>
      </c>
      <c r="B15" s="81">
        <f>B9</f>
        <v>0</v>
      </c>
      <c r="C15" s="79">
        <f t="shared" si="7"/>
        <v>0</v>
      </c>
      <c r="D15" s="80">
        <f t="shared" si="6"/>
        <v>0</v>
      </c>
      <c r="E15" s="79">
        <f t="shared" si="8"/>
        <v>0</v>
      </c>
      <c r="F15" s="79">
        <f t="shared" si="2"/>
        <v>0</v>
      </c>
      <c r="G15" s="64">
        <v>0</v>
      </c>
      <c r="H15" s="64">
        <v>0</v>
      </c>
      <c r="I15" s="21">
        <v>0</v>
      </c>
      <c r="J15" s="21">
        <v>0</v>
      </c>
      <c r="K15" s="21">
        <v>0</v>
      </c>
      <c r="L15" s="82">
        <f t="shared" si="3"/>
        <v>0</v>
      </c>
      <c r="M15" s="21">
        <v>0</v>
      </c>
      <c r="N15" s="21">
        <f t="shared" si="4"/>
        <v>0</v>
      </c>
      <c r="O15" s="21">
        <f t="shared" si="5"/>
        <v>0</v>
      </c>
      <c r="P15" s="21">
        <v>0</v>
      </c>
      <c r="Q15" s="22">
        <v>0</v>
      </c>
      <c r="R15" s="84">
        <f>R5</f>
        <v>0</v>
      </c>
    </row>
    <row r="16" spans="1:18" ht="20.25" customHeight="1" x14ac:dyDescent="0.25">
      <c r="A16" s="72">
        <v>43877</v>
      </c>
      <c r="B16" s="81">
        <f>B9</f>
        <v>0</v>
      </c>
      <c r="C16" s="79">
        <f t="shared" si="7"/>
        <v>0</v>
      </c>
      <c r="D16" s="80">
        <f t="shared" si="6"/>
        <v>0</v>
      </c>
      <c r="E16" s="79">
        <f t="shared" si="8"/>
        <v>0</v>
      </c>
      <c r="F16" s="79">
        <f t="shared" si="2"/>
        <v>0</v>
      </c>
      <c r="G16" s="64">
        <v>0</v>
      </c>
      <c r="H16" s="64">
        <v>0</v>
      </c>
      <c r="I16" s="21">
        <v>0</v>
      </c>
      <c r="J16" s="21">
        <v>0</v>
      </c>
      <c r="K16" s="21">
        <v>0</v>
      </c>
      <c r="L16" s="82">
        <f t="shared" si="3"/>
        <v>0</v>
      </c>
      <c r="M16" s="21">
        <v>0</v>
      </c>
      <c r="N16" s="21">
        <f t="shared" si="4"/>
        <v>0</v>
      </c>
      <c r="O16" s="21">
        <f t="shared" si="5"/>
        <v>0</v>
      </c>
      <c r="P16" s="21">
        <v>0</v>
      </c>
      <c r="Q16" s="22">
        <v>0</v>
      </c>
      <c r="R16" s="84">
        <f>R5</f>
        <v>0</v>
      </c>
    </row>
    <row r="17" spans="1:18" ht="27" customHeight="1" x14ac:dyDescent="0.25">
      <c r="A17" s="72" t="s">
        <v>20</v>
      </c>
      <c r="B17" s="24"/>
      <c r="C17" s="17"/>
      <c r="D17" s="18"/>
      <c r="E17" s="22"/>
      <c r="F17" s="18"/>
      <c r="G17" s="18"/>
      <c r="H17" s="64"/>
      <c r="I17" s="21"/>
      <c r="J17" s="21"/>
      <c r="K17" s="21"/>
      <c r="L17" s="82">
        <f t="shared" si="3"/>
        <v>0</v>
      </c>
      <c r="M17" s="21"/>
      <c r="N17" s="21">
        <f t="shared" si="4"/>
        <v>0</v>
      </c>
      <c r="O17" s="21">
        <f t="shared" si="5"/>
        <v>0</v>
      </c>
      <c r="P17" s="21"/>
      <c r="Q17" s="22"/>
      <c r="R17" s="23"/>
    </row>
    <row r="18" spans="1:18" ht="20.25" customHeight="1" x14ac:dyDescent="0.25">
      <c r="A18" s="72" t="s">
        <v>21</v>
      </c>
      <c r="B18" s="85">
        <f t="shared" ref="B18:K18" si="9">SUM(B5:B16)</f>
        <v>0</v>
      </c>
      <c r="C18" s="85">
        <f t="shared" si="9"/>
        <v>0</v>
      </c>
      <c r="D18" s="85">
        <f t="shared" si="9"/>
        <v>0</v>
      </c>
      <c r="E18" s="85">
        <f t="shared" si="9"/>
        <v>0</v>
      </c>
      <c r="F18" s="85">
        <f t="shared" si="9"/>
        <v>0</v>
      </c>
      <c r="G18" s="85">
        <f t="shared" si="9"/>
        <v>0</v>
      </c>
      <c r="H18" s="86">
        <f>SUM(H5:H16)</f>
        <v>0</v>
      </c>
      <c r="I18" s="86">
        <f>SUM(I5:I16)</f>
        <v>0</v>
      </c>
      <c r="J18" s="85">
        <f>SUM(J5:J17)</f>
        <v>0</v>
      </c>
      <c r="K18" s="85">
        <f t="shared" si="9"/>
        <v>0</v>
      </c>
      <c r="L18" s="87">
        <f t="shared" ref="L18" si="10">SUM(B18:K18)</f>
        <v>0</v>
      </c>
      <c r="M18" s="85">
        <f t="shared" ref="M18:P18" si="11">SUM(M5:M16)</f>
        <v>0</v>
      </c>
      <c r="N18" s="85">
        <f t="shared" si="11"/>
        <v>0</v>
      </c>
      <c r="O18" s="85">
        <f t="shared" si="11"/>
        <v>0</v>
      </c>
      <c r="P18" s="85">
        <f t="shared" si="11"/>
        <v>0</v>
      </c>
      <c r="Q18" s="85">
        <f>SUM(Q5:Q17)</f>
        <v>0</v>
      </c>
      <c r="R18" s="84">
        <f>SUM(R5:R17)</f>
        <v>0</v>
      </c>
    </row>
    <row r="19" spans="1:18" ht="15.75" customHeight="1" x14ac:dyDescent="0.25">
      <c r="B19" s="131" t="s">
        <v>22</v>
      </c>
      <c r="C19" s="131"/>
      <c r="D19" s="131"/>
      <c r="E19" s="131"/>
      <c r="F19" s="131"/>
      <c r="G19" s="131"/>
    </row>
    <row r="20" spans="1:18" ht="18" customHeight="1" x14ac:dyDescent="0.25">
      <c r="A20" s="1" t="s">
        <v>23</v>
      </c>
      <c r="B20" s="25" t="s">
        <v>24</v>
      </c>
      <c r="C20" s="26"/>
      <c r="D20" s="26"/>
      <c r="E20" s="27"/>
      <c r="F20" s="28"/>
      <c r="G20" s="28"/>
      <c r="H20" s="29">
        <f>L18</f>
        <v>0</v>
      </c>
      <c r="M20" t="s">
        <v>25</v>
      </c>
      <c r="Q20" s="83">
        <f>F18</f>
        <v>0</v>
      </c>
    </row>
    <row r="21" spans="1:18" ht="18" customHeight="1" x14ac:dyDescent="0.25">
      <c r="A21" s="1" t="s">
        <v>26</v>
      </c>
      <c r="B21" s="25" t="s">
        <v>27</v>
      </c>
      <c r="C21" s="26"/>
      <c r="D21" s="26"/>
      <c r="E21" s="27"/>
      <c r="F21" s="28"/>
      <c r="G21" s="28"/>
      <c r="H21">
        <v>0</v>
      </c>
      <c r="M21" t="s">
        <v>28</v>
      </c>
      <c r="Q21" s="83">
        <f>ROUND((B18+C18)*10%,0)</f>
        <v>0</v>
      </c>
    </row>
    <row r="22" spans="1:18" ht="18" customHeight="1" x14ac:dyDescent="0.25">
      <c r="A22" s="1" t="s">
        <v>29</v>
      </c>
      <c r="B22" s="25" t="s">
        <v>30</v>
      </c>
      <c r="C22" s="26"/>
      <c r="D22" s="26"/>
      <c r="E22" s="27"/>
      <c r="F22" s="28"/>
      <c r="G22" s="28"/>
      <c r="H22">
        <v>0</v>
      </c>
      <c r="M22" t="s">
        <v>31</v>
      </c>
      <c r="Q22" s="83">
        <f>R18</f>
        <v>0</v>
      </c>
    </row>
    <row r="23" spans="1:18" ht="18" customHeight="1" x14ac:dyDescent="0.25">
      <c r="B23" s="141" t="s">
        <v>32</v>
      </c>
      <c r="C23" s="141"/>
      <c r="D23" s="141"/>
      <c r="E23" s="141"/>
      <c r="F23" s="141"/>
      <c r="G23" s="141"/>
      <c r="H23" s="29">
        <f>SUM(H20:H22)</f>
        <v>0</v>
      </c>
      <c r="M23" t="s">
        <v>33</v>
      </c>
      <c r="Q23" s="83">
        <f>Q22-Q21</f>
        <v>0</v>
      </c>
    </row>
    <row r="24" spans="1:18" ht="18" customHeight="1" x14ac:dyDescent="0.25">
      <c r="B24" s="26"/>
      <c r="C24" s="26"/>
      <c r="D24" s="26"/>
      <c r="E24" s="27"/>
      <c r="F24" s="28"/>
      <c r="G24" s="28"/>
      <c r="M24" t="s">
        <v>34</v>
      </c>
      <c r="Q24" s="83">
        <f>Q20-Q23</f>
        <v>0</v>
      </c>
    </row>
    <row r="25" spans="1:18" ht="18" customHeight="1" x14ac:dyDescent="0.25">
      <c r="B25" s="26"/>
      <c r="C25" s="26"/>
      <c r="D25" s="26"/>
      <c r="E25" s="27"/>
      <c r="F25" s="28"/>
      <c r="G25" s="28"/>
    </row>
    <row r="26" spans="1:18" ht="12.75" customHeight="1" x14ac:dyDescent="0.25">
      <c r="A26" s="142" t="s">
        <v>35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</row>
    <row r="27" spans="1:18" ht="12.75" customHeight="1" x14ac:dyDescent="0.25">
      <c r="A27"/>
      <c r="H27" s="28"/>
      <c r="I27" s="117" t="s">
        <v>36</v>
      </c>
      <c r="J27" s="117"/>
      <c r="K27" s="117"/>
      <c r="L27" s="117"/>
      <c r="M27" s="117"/>
      <c r="N27" s="143"/>
    </row>
    <row r="28" spans="1:18" ht="12.75" customHeight="1" x14ac:dyDescent="0.25">
      <c r="A28" s="144" t="s">
        <v>37</v>
      </c>
      <c r="B28" s="144"/>
      <c r="C28" s="144"/>
      <c r="D28" s="144"/>
      <c r="E28" s="144"/>
      <c r="F28" s="144"/>
      <c r="H28" s="64">
        <v>1</v>
      </c>
      <c r="I28" s="113" t="s">
        <v>38</v>
      </c>
      <c r="J28" s="113"/>
      <c r="K28" s="113"/>
      <c r="L28" s="113"/>
      <c r="M28" s="23"/>
      <c r="N28" s="84">
        <f>H23</f>
        <v>0</v>
      </c>
    </row>
    <row r="29" spans="1:18" ht="12.75" customHeight="1" x14ac:dyDescent="0.25">
      <c r="A29" s="64">
        <v>1</v>
      </c>
      <c r="B29" s="25" t="s">
        <v>14</v>
      </c>
      <c r="C29" s="25"/>
      <c r="D29" s="25"/>
      <c r="E29" s="88">
        <f>M18</f>
        <v>0</v>
      </c>
      <c r="F29" s="31"/>
      <c r="H29" s="75">
        <v>2</v>
      </c>
      <c r="I29" s="33" t="s">
        <v>39</v>
      </c>
      <c r="J29" s="33"/>
      <c r="K29" s="33"/>
      <c r="L29" s="33"/>
      <c r="M29" s="34"/>
      <c r="N29" s="23"/>
    </row>
    <row r="30" spans="1:18" ht="14.25" customHeight="1" x14ac:dyDescent="0.25">
      <c r="A30" s="64">
        <v>2</v>
      </c>
      <c r="B30" s="25" t="s">
        <v>40</v>
      </c>
      <c r="C30" s="25"/>
      <c r="D30" s="25"/>
      <c r="E30" s="30">
        <v>0</v>
      </c>
      <c r="F30" s="31">
        <v>0</v>
      </c>
      <c r="H30" s="145"/>
      <c r="I30" s="35" t="s">
        <v>23</v>
      </c>
      <c r="J30" s="129" t="s">
        <v>41</v>
      </c>
      <c r="K30" s="129"/>
      <c r="L30" s="129"/>
      <c r="M30" s="23"/>
      <c r="N30" s="84">
        <f>IF(+Q23&lt;=0,0,IF(+Q23&gt;=0,+Q23))</f>
        <v>0</v>
      </c>
    </row>
    <row r="31" spans="1:18" ht="16.5" customHeight="1" x14ac:dyDescent="0.25">
      <c r="A31" s="64">
        <v>3</v>
      </c>
      <c r="B31" s="25" t="s">
        <v>42</v>
      </c>
      <c r="C31" s="25"/>
      <c r="D31" s="25"/>
      <c r="E31" s="30">
        <v>0</v>
      </c>
      <c r="F31" s="31"/>
      <c r="H31" s="146"/>
      <c r="I31" s="36" t="s">
        <v>26</v>
      </c>
      <c r="J31" s="129" t="s">
        <v>43</v>
      </c>
      <c r="K31" s="129"/>
      <c r="L31" s="129"/>
      <c r="M31" s="23" t="s">
        <v>44</v>
      </c>
      <c r="N31" s="84">
        <v>50000</v>
      </c>
    </row>
    <row r="32" spans="1:18" ht="24" customHeight="1" x14ac:dyDescent="0.25">
      <c r="A32" s="64">
        <v>4</v>
      </c>
      <c r="B32" s="25" t="s">
        <v>45</v>
      </c>
      <c r="C32" s="25"/>
      <c r="D32" s="25"/>
      <c r="E32" s="30">
        <v>0</v>
      </c>
      <c r="F32" s="31"/>
      <c r="H32" s="146"/>
      <c r="I32" s="37" t="s">
        <v>46</v>
      </c>
      <c r="J32" s="121" t="s">
        <v>47</v>
      </c>
      <c r="K32" s="121"/>
      <c r="L32" s="121"/>
      <c r="M32" s="23"/>
      <c r="N32" s="23">
        <v>0</v>
      </c>
    </row>
    <row r="33" spans="1:22" x14ac:dyDescent="0.25">
      <c r="A33" s="64">
        <v>5</v>
      </c>
      <c r="B33" s="25" t="s">
        <v>48</v>
      </c>
      <c r="C33" s="25"/>
      <c r="D33" s="25"/>
      <c r="E33" s="30">
        <v>0</v>
      </c>
      <c r="F33" s="31"/>
      <c r="H33" s="146"/>
      <c r="I33" s="37" t="s">
        <v>49</v>
      </c>
      <c r="J33" s="130" t="s">
        <v>50</v>
      </c>
      <c r="K33" s="130"/>
      <c r="L33" s="130"/>
      <c r="M33" s="23"/>
      <c r="N33" s="84">
        <f>P18</f>
        <v>0</v>
      </c>
    </row>
    <row r="34" spans="1:22" x14ac:dyDescent="0.25">
      <c r="A34" s="64">
        <v>6</v>
      </c>
      <c r="B34" s="25" t="s">
        <v>51</v>
      </c>
      <c r="C34" s="25"/>
      <c r="D34" s="25"/>
      <c r="E34" s="30">
        <v>0</v>
      </c>
      <c r="F34" s="31"/>
      <c r="H34" s="146"/>
      <c r="I34" s="37" t="s">
        <v>52</v>
      </c>
      <c r="J34" s="130" t="s">
        <v>53</v>
      </c>
      <c r="K34" s="130"/>
      <c r="L34" s="130"/>
      <c r="M34" s="23" t="s">
        <v>54</v>
      </c>
      <c r="N34" s="23">
        <v>0</v>
      </c>
    </row>
    <row r="35" spans="1:22" ht="21.75" customHeight="1" x14ac:dyDescent="0.25">
      <c r="A35" s="64"/>
      <c r="B35" s="25"/>
      <c r="C35" s="25"/>
      <c r="D35" s="25"/>
      <c r="E35" s="30">
        <v>0</v>
      </c>
      <c r="F35" s="31"/>
      <c r="H35" s="146"/>
      <c r="I35" s="37" t="s">
        <v>55</v>
      </c>
      <c r="J35" s="121" t="s">
        <v>56</v>
      </c>
      <c r="K35" s="121"/>
      <c r="L35" s="121"/>
      <c r="M35" s="23" t="s">
        <v>57</v>
      </c>
      <c r="N35" s="23">
        <v>0</v>
      </c>
      <c r="S35">
        <f>N44-15000</f>
        <v>-65000</v>
      </c>
    </row>
    <row r="36" spans="1:22" ht="21" customHeight="1" x14ac:dyDescent="0.25">
      <c r="A36" s="64">
        <v>7</v>
      </c>
      <c r="B36" s="25" t="s">
        <v>58</v>
      </c>
      <c r="C36" s="25"/>
      <c r="D36" s="25"/>
      <c r="E36" s="30">
        <v>0</v>
      </c>
      <c r="F36" s="31"/>
      <c r="H36" s="146"/>
      <c r="I36" s="37" t="s">
        <v>59</v>
      </c>
      <c r="J36" s="121" t="s">
        <v>60</v>
      </c>
      <c r="K36" s="121"/>
      <c r="L36" s="121"/>
      <c r="M36" s="23"/>
      <c r="N36" s="23">
        <v>0</v>
      </c>
    </row>
    <row r="37" spans="1:22" x14ac:dyDescent="0.25">
      <c r="A37" s="64">
        <v>8</v>
      </c>
      <c r="B37" s="25" t="s">
        <v>61</v>
      </c>
      <c r="C37" s="25"/>
      <c r="D37" s="25"/>
      <c r="E37" s="30">
        <v>0</v>
      </c>
      <c r="F37" s="31"/>
      <c r="H37" s="146"/>
      <c r="I37" s="30" t="s">
        <v>62</v>
      </c>
      <c r="J37" s="122" t="s">
        <v>63</v>
      </c>
      <c r="K37" s="122"/>
      <c r="L37" s="123"/>
      <c r="M37" s="23" t="s">
        <v>64</v>
      </c>
      <c r="N37" s="23"/>
    </row>
    <row r="38" spans="1:22" x14ac:dyDescent="0.25">
      <c r="A38" s="64">
        <v>9</v>
      </c>
      <c r="B38" s="25" t="s">
        <v>65</v>
      </c>
      <c r="C38" s="25"/>
      <c r="D38" s="25"/>
      <c r="E38" s="30">
        <v>0</v>
      </c>
      <c r="F38" s="31"/>
      <c r="H38" s="146"/>
      <c r="I38" s="38" t="s">
        <v>59</v>
      </c>
      <c r="J38" s="124" t="s">
        <v>66</v>
      </c>
      <c r="K38" s="124"/>
      <c r="L38" s="125"/>
      <c r="M38" s="23" t="s">
        <v>67</v>
      </c>
      <c r="N38" s="23"/>
    </row>
    <row r="39" spans="1:22" x14ac:dyDescent="0.25">
      <c r="A39" s="64"/>
      <c r="B39" s="25"/>
      <c r="C39" s="25"/>
      <c r="D39" s="25"/>
      <c r="E39" s="30">
        <v>0</v>
      </c>
      <c r="F39" s="31"/>
      <c r="H39" s="146"/>
      <c r="I39" s="38" t="s">
        <v>68</v>
      </c>
      <c r="J39" s="140" t="s">
        <v>69</v>
      </c>
      <c r="K39" s="140"/>
      <c r="L39" s="140"/>
      <c r="M39" s="39"/>
      <c r="N39" s="23">
        <f>G16</f>
        <v>0</v>
      </c>
    </row>
    <row r="40" spans="1:22" x14ac:dyDescent="0.25">
      <c r="A40" s="64">
        <v>10</v>
      </c>
      <c r="B40" s="40" t="s">
        <v>70</v>
      </c>
      <c r="C40" s="40"/>
      <c r="D40" s="40"/>
      <c r="E40" s="30">
        <v>0</v>
      </c>
      <c r="F40" s="31"/>
      <c r="H40" s="147"/>
      <c r="I40" s="118" t="s">
        <v>71</v>
      </c>
      <c r="J40" s="119"/>
      <c r="K40" s="119"/>
      <c r="L40" s="119"/>
      <c r="M40" s="120"/>
      <c r="N40" s="84">
        <f>SUM(N30:N39)</f>
        <v>50000</v>
      </c>
      <c r="Q40" s="59"/>
      <c r="U40" s="96"/>
      <c r="V40" s="45">
        <v>1100000</v>
      </c>
    </row>
    <row r="41" spans="1:22" x14ac:dyDescent="0.25">
      <c r="A41" s="64">
        <v>11</v>
      </c>
      <c r="C41" s="40"/>
      <c r="D41" s="40"/>
      <c r="E41" s="30">
        <v>0</v>
      </c>
      <c r="F41" s="31"/>
      <c r="H41" s="41">
        <v>3</v>
      </c>
      <c r="I41" s="126" t="s">
        <v>72</v>
      </c>
      <c r="J41" s="127"/>
      <c r="K41" s="127"/>
      <c r="L41" s="127"/>
      <c r="M41" s="128"/>
      <c r="N41" s="42">
        <f>N28-N40</f>
        <v>-50000</v>
      </c>
      <c r="U41" s="89">
        <f>+IF(+V40&lt;=500000,0,IF(+V40&gt;=500000,250000))</f>
        <v>250000</v>
      </c>
      <c r="V41" s="84">
        <v>0</v>
      </c>
    </row>
    <row r="42" spans="1:22" ht="15" customHeight="1" x14ac:dyDescent="0.25">
      <c r="A42" s="64">
        <v>12</v>
      </c>
      <c r="B42" s="112" t="s">
        <v>73</v>
      </c>
      <c r="C42" s="112"/>
      <c r="D42" s="112"/>
      <c r="E42" s="30"/>
      <c r="F42" s="31"/>
      <c r="H42" s="64">
        <v>4</v>
      </c>
      <c r="I42" s="30" t="s">
        <v>74</v>
      </c>
      <c r="J42" s="43"/>
      <c r="K42" s="43"/>
      <c r="L42" s="31"/>
      <c r="M42" s="23"/>
      <c r="N42" s="84">
        <f>+IF(+E46&gt;=150000,150000,IF(+E46&lt;=150000,+E46))</f>
        <v>0</v>
      </c>
      <c r="R42">
        <v>250000</v>
      </c>
      <c r="S42">
        <v>0</v>
      </c>
      <c r="U42" s="89">
        <f>+IF(+V40&lt;=500000,0,+IF(+V40&gt;=750000,250000,IF(+V40&lt;750000,+(V40-500000))))</f>
        <v>250000</v>
      </c>
      <c r="V42" s="84">
        <f>ROUND((U42*5%),0)</f>
        <v>12500</v>
      </c>
    </row>
    <row r="43" spans="1:22" x14ac:dyDescent="0.25">
      <c r="A43" s="64"/>
      <c r="B43" s="113"/>
      <c r="C43" s="113"/>
      <c r="D43" s="113"/>
      <c r="E43" s="30"/>
      <c r="F43" s="31"/>
      <c r="H43" s="41">
        <v>5</v>
      </c>
      <c r="I43" s="114" t="s">
        <v>75</v>
      </c>
      <c r="J43" s="115"/>
      <c r="K43" s="115"/>
      <c r="L43" s="115"/>
      <c r="M43" s="116"/>
      <c r="N43" s="84">
        <f>+IF(+E47&gt;=50000,50000,IF(+E47&lt;=50000,+E47))</f>
        <v>0</v>
      </c>
      <c r="R43">
        <v>250000</v>
      </c>
      <c r="S43">
        <v>12500</v>
      </c>
      <c r="U43" s="89">
        <f>+IF(+V40&lt;=750000,0,+IF(+V40&gt;=750000,(V40-500000)))</f>
        <v>600000</v>
      </c>
      <c r="V43" s="84">
        <f>ROUND((U43*20%),0)</f>
        <v>120000</v>
      </c>
    </row>
    <row r="44" spans="1:22" x14ac:dyDescent="0.25">
      <c r="A44" s="64"/>
      <c r="B44" s="118"/>
      <c r="C44" s="119"/>
      <c r="D44" s="120"/>
      <c r="E44" s="30"/>
      <c r="F44" s="31"/>
      <c r="H44" s="41">
        <v>6</v>
      </c>
      <c r="I44" s="38" t="s">
        <v>76</v>
      </c>
      <c r="J44" s="95"/>
      <c r="K44" s="95"/>
      <c r="L44" s="95"/>
      <c r="M44" s="96"/>
      <c r="N44" s="45">
        <f>N41-N42-N43</f>
        <v>-50000</v>
      </c>
      <c r="R44">
        <v>1000000</v>
      </c>
      <c r="S44">
        <v>20000</v>
      </c>
      <c r="U44" s="89">
        <f>+IF(+V40&lt;=1000000,0,+IF(+V40&gt;=100000,(V40-1000000)))</f>
        <v>100000</v>
      </c>
      <c r="V44" s="84">
        <f>ROUND((U44*30%),0)</f>
        <v>30000</v>
      </c>
    </row>
    <row r="45" spans="1:22" x14ac:dyDescent="0.25">
      <c r="A45" s="64"/>
      <c r="B45" s="113"/>
      <c r="C45" s="113"/>
      <c r="D45" s="113"/>
      <c r="E45" s="30"/>
      <c r="F45" s="31"/>
      <c r="H45" s="64">
        <v>7</v>
      </c>
      <c r="I45" s="30" t="s">
        <v>77</v>
      </c>
      <c r="J45" s="43"/>
      <c r="K45" s="43"/>
      <c r="L45" s="31"/>
      <c r="M45" s="89">
        <f>+IF(+N44&lt;=500000,0,IF(+N44&gt;=500000,250000))</f>
        <v>0</v>
      </c>
      <c r="N45" s="84">
        <v>0</v>
      </c>
      <c r="U45" s="31"/>
      <c r="V45" s="84">
        <f>SUM(V41:V44)</f>
        <v>162500</v>
      </c>
    </row>
    <row r="46" spans="1:22" x14ac:dyDescent="0.25">
      <c r="A46" s="64"/>
      <c r="B46" s="113" t="s">
        <v>21</v>
      </c>
      <c r="C46" s="113">
        <f>SUM(C29:C41)</f>
        <v>0</v>
      </c>
      <c r="D46" s="113"/>
      <c r="E46" s="88">
        <f>SUM(E29:F45)</f>
        <v>0</v>
      </c>
      <c r="F46" s="31"/>
      <c r="H46" s="41">
        <v>8</v>
      </c>
      <c r="I46" s="46" t="s">
        <v>78</v>
      </c>
      <c r="J46" s="43"/>
      <c r="K46" s="31"/>
      <c r="L46" s="74"/>
      <c r="M46" s="89">
        <f>+IF(+N44&lt;=500000,0,+IF(+N44&gt;=500000,250000,IF(+N44&lt;750000,+(N44-500000))))</f>
        <v>0</v>
      </c>
      <c r="N46" s="84">
        <f>ROUND((M46*5%),0)</f>
        <v>0</v>
      </c>
      <c r="Q46" s="93"/>
    </row>
    <row r="47" spans="1:22" x14ac:dyDescent="0.25">
      <c r="A47"/>
      <c r="B47" s="40" t="s">
        <v>79</v>
      </c>
      <c r="E47">
        <v>0</v>
      </c>
      <c r="H47" s="41">
        <v>9</v>
      </c>
      <c r="I47" s="93" t="s">
        <v>80</v>
      </c>
      <c r="J47" s="43"/>
      <c r="K47" s="31"/>
      <c r="L47" s="74"/>
      <c r="M47" s="89">
        <f>+IF(+N44&lt;=500000,0,+IF(+N44&lt;=1000000,+(N44-500000),IF(+N44&gt;1000000,500000)))</f>
        <v>0</v>
      </c>
      <c r="N47" s="84">
        <f>ROUND((M47*20%),0)</f>
        <v>0</v>
      </c>
      <c r="S47">
        <v>1250000</v>
      </c>
    </row>
    <row r="48" spans="1:22" x14ac:dyDescent="0.25">
      <c r="A48"/>
      <c r="B48" s="40"/>
      <c r="H48" s="41">
        <v>10</v>
      </c>
      <c r="I48" s="94" t="s">
        <v>93</v>
      </c>
      <c r="J48" s="43"/>
      <c r="K48" s="43"/>
      <c r="L48" s="70"/>
      <c r="M48" s="89">
        <f>+IF(+N44&lt;=1000000,0,+IF(+N44&gt;=100000,(N44-1000000)))</f>
        <v>0</v>
      </c>
      <c r="N48" s="84">
        <f>ROUND((M48*30%),0)</f>
        <v>0</v>
      </c>
    </row>
    <row r="49" spans="1:19" x14ac:dyDescent="0.25">
      <c r="A49"/>
      <c r="H49" s="41">
        <v>11</v>
      </c>
      <c r="I49" s="38" t="s">
        <v>81</v>
      </c>
      <c r="J49" s="43"/>
      <c r="K49" s="43"/>
      <c r="L49" s="43"/>
      <c r="M49" s="31"/>
      <c r="N49" s="84">
        <f>SUM(N45:N48)</f>
        <v>0</v>
      </c>
      <c r="S49">
        <f>S47-250000</f>
        <v>1000000</v>
      </c>
    </row>
    <row r="50" spans="1:19" x14ac:dyDescent="0.25">
      <c r="A50" s="117"/>
      <c r="B50" s="117"/>
      <c r="C50" s="117"/>
      <c r="D50" s="117"/>
      <c r="E50" s="117"/>
      <c r="H50" s="41">
        <v>12</v>
      </c>
      <c r="I50" s="74" t="s">
        <v>82</v>
      </c>
      <c r="J50" s="74"/>
      <c r="K50" s="74"/>
      <c r="L50" s="74"/>
      <c r="M50" s="23"/>
      <c r="N50" s="84">
        <f>ROUND((N49*4%),0)</f>
        <v>0</v>
      </c>
      <c r="S50">
        <f>S49-250000</f>
        <v>750000</v>
      </c>
    </row>
    <row r="51" spans="1:19" x14ac:dyDescent="0.25">
      <c r="A51" s="110"/>
      <c r="B51" s="110"/>
      <c r="C51" s="110"/>
      <c r="D51" s="110"/>
      <c r="E51" s="76"/>
      <c r="H51" s="41">
        <v>13</v>
      </c>
      <c r="I51" s="48" t="s">
        <v>83</v>
      </c>
      <c r="J51" s="74"/>
      <c r="K51" s="74"/>
      <c r="L51" s="74"/>
      <c r="M51" s="49"/>
      <c r="N51" s="50">
        <f>MROUND((+N49+N50),10)</f>
        <v>0</v>
      </c>
      <c r="S51">
        <f>S50-500000</f>
        <v>250000</v>
      </c>
    </row>
    <row r="52" spans="1:19" x14ac:dyDescent="0.25">
      <c r="A52" s="110"/>
      <c r="B52" s="110"/>
      <c r="C52" s="110"/>
      <c r="D52" s="110"/>
      <c r="E52" s="76"/>
      <c r="H52" s="41">
        <v>14</v>
      </c>
      <c r="I52" s="74" t="s">
        <v>84</v>
      </c>
      <c r="J52" s="74"/>
      <c r="K52" s="74"/>
      <c r="L52" s="74"/>
      <c r="M52" s="49"/>
      <c r="N52" s="90">
        <f>Q18</f>
        <v>0</v>
      </c>
    </row>
    <row r="53" spans="1:19" x14ac:dyDescent="0.25">
      <c r="A53" s="110"/>
      <c r="B53" s="110"/>
      <c r="C53" s="110"/>
      <c r="D53" s="110"/>
      <c r="E53" s="76"/>
      <c r="H53" s="41">
        <v>15</v>
      </c>
      <c r="I53" s="114" t="s">
        <v>90</v>
      </c>
      <c r="J53" s="115"/>
      <c r="K53" s="115"/>
      <c r="L53" s="116"/>
      <c r="M53" s="49"/>
      <c r="N53" s="90">
        <f>N51-N52</f>
        <v>0</v>
      </c>
    </row>
    <row r="54" spans="1:19" x14ac:dyDescent="0.25">
      <c r="A54" s="110"/>
      <c r="B54" s="110"/>
      <c r="C54" s="110"/>
      <c r="D54" s="110"/>
      <c r="E54" s="76"/>
      <c r="H54" s="41">
        <v>16</v>
      </c>
      <c r="I54" s="132" t="s">
        <v>85</v>
      </c>
      <c r="J54" s="122"/>
      <c r="K54" s="122"/>
      <c r="L54" s="123"/>
      <c r="M54" s="49"/>
      <c r="N54" s="91">
        <f>+IF((N52-N51)&lt;0,0)+IF((N52-N51)&gt;0,(N52-N51))</f>
        <v>0</v>
      </c>
    </row>
    <row r="55" spans="1:19" x14ac:dyDescent="0.25">
      <c r="A55" s="110"/>
      <c r="B55" s="110"/>
      <c r="C55" s="110"/>
      <c r="D55" s="110"/>
      <c r="E55" s="51"/>
      <c r="H55" s="27"/>
      <c r="I55" s="78"/>
      <c r="J55" s="77"/>
      <c r="K55" s="77"/>
      <c r="L55" s="77"/>
      <c r="M55" s="54"/>
      <c r="N55" s="54"/>
    </row>
    <row r="56" spans="1:19" x14ac:dyDescent="0.25">
      <c r="A56" s="110"/>
      <c r="B56" s="110"/>
      <c r="C56" s="110"/>
      <c r="D56" s="110"/>
      <c r="E56" s="76"/>
      <c r="H56" s="28"/>
      <c r="I56" s="111"/>
      <c r="J56" s="109"/>
      <c r="K56" s="109"/>
      <c r="L56" s="109"/>
      <c r="M56" s="55"/>
      <c r="N56" s="56"/>
      <c r="O56" s="56"/>
    </row>
    <row r="57" spans="1:19" ht="15.75" x14ac:dyDescent="0.25">
      <c r="A57"/>
      <c r="B57" s="57" t="s">
        <v>86</v>
      </c>
      <c r="C57" s="57"/>
      <c r="D57" s="57"/>
      <c r="H57" s="57" t="s">
        <v>87</v>
      </c>
      <c r="I57" s="57"/>
      <c r="J57" s="57"/>
      <c r="K57" s="57"/>
      <c r="L57" s="58" t="s">
        <v>88</v>
      </c>
    </row>
    <row r="58" spans="1:19" x14ac:dyDescent="0.25">
      <c r="A58" s="110"/>
      <c r="B58" s="110"/>
      <c r="C58" s="110"/>
      <c r="D58" s="110"/>
      <c r="E58" s="76"/>
      <c r="H58" s="28"/>
      <c r="I58" s="109"/>
      <c r="J58" s="109"/>
      <c r="K58" s="109"/>
      <c r="L58" s="109"/>
      <c r="M58" s="55"/>
      <c r="N58" s="56"/>
      <c r="O58" s="56"/>
    </row>
    <row r="59" spans="1:19" x14ac:dyDescent="0.25">
      <c r="A59" s="110"/>
      <c r="B59" s="110"/>
      <c r="C59" s="110"/>
      <c r="D59" s="110"/>
      <c r="E59" s="51"/>
      <c r="H59" s="28"/>
      <c r="I59" s="109"/>
      <c r="J59" s="109"/>
      <c r="K59" s="109"/>
      <c r="L59" s="109"/>
      <c r="M59" s="55"/>
      <c r="N59" s="56"/>
      <c r="O59" s="56"/>
    </row>
    <row r="60" spans="1:19" x14ac:dyDescent="0.25">
      <c r="A60"/>
      <c r="H60" s="28"/>
      <c r="I60" s="109"/>
      <c r="J60" s="109"/>
      <c r="K60" s="109"/>
      <c r="L60" s="109"/>
      <c r="M60" s="28"/>
      <c r="N60" s="56"/>
      <c r="O60" s="56"/>
    </row>
    <row r="61" spans="1:19" x14ac:dyDescent="0.25">
      <c r="A61"/>
      <c r="I61" s="28"/>
      <c r="J61" s="28"/>
      <c r="K61" s="28"/>
      <c r="L61" s="28"/>
    </row>
    <row r="62" spans="1:19" ht="15.75" x14ac:dyDescent="0.25">
      <c r="A62"/>
      <c r="E62" s="57"/>
      <c r="F62" s="57"/>
      <c r="I62" s="28"/>
      <c r="J62" s="28"/>
      <c r="K62" s="28"/>
      <c r="L62" s="28"/>
    </row>
    <row r="63" spans="1:19" ht="15.75" x14ac:dyDescent="0.25">
      <c r="A63"/>
      <c r="B63" s="57"/>
      <c r="C63" s="57"/>
      <c r="D63" s="57"/>
      <c r="E63" s="57"/>
      <c r="F63" s="57"/>
      <c r="I63" s="28"/>
      <c r="J63" s="28"/>
      <c r="K63" s="28"/>
      <c r="L63" s="28"/>
    </row>
    <row r="64" spans="1:19" ht="15.75" x14ac:dyDescent="0.25">
      <c r="A64"/>
      <c r="B64" s="57"/>
      <c r="C64" s="57"/>
      <c r="D64" s="57"/>
      <c r="E64" s="57"/>
      <c r="F64" s="57"/>
      <c r="I64" s="28"/>
      <c r="J64" s="28"/>
      <c r="K64" s="28"/>
      <c r="L64" s="28"/>
    </row>
  </sheetData>
  <mergeCells count="45">
    <mergeCell ref="A59:D59"/>
    <mergeCell ref="I59:L59"/>
    <mergeCell ref="I60:L60"/>
    <mergeCell ref="A56:D56"/>
    <mergeCell ref="I56:L56"/>
    <mergeCell ref="A53:D53"/>
    <mergeCell ref="A58:D58"/>
    <mergeCell ref="I58:L58"/>
    <mergeCell ref="A52:D52"/>
    <mergeCell ref="I53:L53"/>
    <mergeCell ref="A54:D54"/>
    <mergeCell ref="I54:L54"/>
    <mergeCell ref="A55:D55"/>
    <mergeCell ref="B45:D45"/>
    <mergeCell ref="B46:D46"/>
    <mergeCell ref="A50:E50"/>
    <mergeCell ref="A51:D51"/>
    <mergeCell ref="B44:D44"/>
    <mergeCell ref="J36:L36"/>
    <mergeCell ref="J37:L37"/>
    <mergeCell ref="J38:L38"/>
    <mergeCell ref="I43:M43"/>
    <mergeCell ref="I41:M41"/>
    <mergeCell ref="B42:D42"/>
    <mergeCell ref="B43:D43"/>
    <mergeCell ref="B23:G23"/>
    <mergeCell ref="A26:M26"/>
    <mergeCell ref="I27:N27"/>
    <mergeCell ref="A28:F28"/>
    <mergeCell ref="I28:L28"/>
    <mergeCell ref="J39:L39"/>
    <mergeCell ref="H30:H40"/>
    <mergeCell ref="J30:L30"/>
    <mergeCell ref="J31:L31"/>
    <mergeCell ref="J32:L32"/>
    <mergeCell ref="J33:L33"/>
    <mergeCell ref="I40:M40"/>
    <mergeCell ref="J34:L34"/>
    <mergeCell ref="J35:L35"/>
    <mergeCell ref="B19:G19"/>
    <mergeCell ref="A2:O2"/>
    <mergeCell ref="A3:B3"/>
    <mergeCell ref="F3:G3"/>
    <mergeCell ref="M3:N3"/>
    <mergeCell ref="O3:P3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workbookViewId="0">
      <selection activeCell="S3" sqref="S3"/>
    </sheetView>
  </sheetViews>
  <sheetFormatPr defaultRowHeight="15" x14ac:dyDescent="0.25"/>
  <cols>
    <col min="1" max="1" width="7" style="1" customWidth="1"/>
    <col min="2" max="2" width="8.85546875" customWidth="1"/>
    <col min="3" max="3" width="7.85546875" customWidth="1"/>
    <col min="4" max="4" width="7" customWidth="1"/>
    <col min="5" max="5" width="7.5703125" customWidth="1"/>
    <col min="6" max="6" width="8.7109375" customWidth="1"/>
    <col min="7" max="8" width="7.85546875" customWidth="1"/>
    <col min="9" max="9" width="6.7109375" customWidth="1"/>
    <col min="10" max="10" width="6.42578125" customWidth="1"/>
    <col min="11" max="11" width="7.28515625" customWidth="1"/>
    <col min="12" max="12" width="8.5703125" customWidth="1"/>
    <col min="13" max="14" width="8.28515625" customWidth="1"/>
    <col min="15" max="15" width="8.140625" customWidth="1"/>
    <col min="16" max="16" width="9.140625" customWidth="1"/>
    <col min="17" max="17" width="9.28515625" customWidth="1"/>
    <col min="18" max="18" width="11.28515625" customWidth="1"/>
    <col min="233" max="233" width="7" customWidth="1"/>
    <col min="234" max="234" width="8.85546875" customWidth="1"/>
    <col min="235" max="235" width="7.85546875" customWidth="1"/>
    <col min="236" max="236" width="7" customWidth="1"/>
    <col min="237" max="238" width="7.5703125" customWidth="1"/>
    <col min="239" max="240" width="7.85546875" customWidth="1"/>
    <col min="241" max="241" width="6.7109375" customWidth="1"/>
    <col min="242" max="242" width="6.42578125" customWidth="1"/>
    <col min="243" max="243" width="7.28515625" customWidth="1"/>
    <col min="244" max="244" width="8.5703125" customWidth="1"/>
    <col min="245" max="246" width="8.28515625" customWidth="1"/>
    <col min="247" max="247" width="8.140625" customWidth="1"/>
    <col min="248" max="248" width="9.140625" customWidth="1"/>
    <col min="249" max="249" width="9.28515625" customWidth="1"/>
    <col min="250" max="250" width="9.42578125" customWidth="1"/>
    <col min="251" max="251" width="11.7109375" customWidth="1"/>
    <col min="489" max="489" width="7" customWidth="1"/>
    <col min="490" max="490" width="8.85546875" customWidth="1"/>
    <col min="491" max="491" width="7.85546875" customWidth="1"/>
    <col min="492" max="492" width="7" customWidth="1"/>
    <col min="493" max="494" width="7.5703125" customWidth="1"/>
    <col min="495" max="496" width="7.85546875" customWidth="1"/>
    <col min="497" max="497" width="6.7109375" customWidth="1"/>
    <col min="498" max="498" width="6.42578125" customWidth="1"/>
    <col min="499" max="499" width="7.28515625" customWidth="1"/>
    <col min="500" max="500" width="8.5703125" customWidth="1"/>
    <col min="501" max="502" width="8.28515625" customWidth="1"/>
    <col min="503" max="503" width="8.140625" customWidth="1"/>
    <col min="504" max="504" width="9.140625" customWidth="1"/>
    <col min="505" max="505" width="9.28515625" customWidth="1"/>
    <col min="506" max="506" width="9.42578125" customWidth="1"/>
    <col min="507" max="507" width="11.7109375" customWidth="1"/>
    <col min="745" max="745" width="7" customWidth="1"/>
    <col min="746" max="746" width="8.85546875" customWidth="1"/>
    <col min="747" max="747" width="7.85546875" customWidth="1"/>
    <col min="748" max="748" width="7" customWidth="1"/>
    <col min="749" max="750" width="7.5703125" customWidth="1"/>
    <col min="751" max="752" width="7.85546875" customWidth="1"/>
    <col min="753" max="753" width="6.7109375" customWidth="1"/>
    <col min="754" max="754" width="6.42578125" customWidth="1"/>
    <col min="755" max="755" width="7.28515625" customWidth="1"/>
    <col min="756" max="756" width="8.5703125" customWidth="1"/>
    <col min="757" max="758" width="8.28515625" customWidth="1"/>
    <col min="759" max="759" width="8.140625" customWidth="1"/>
    <col min="760" max="760" width="9.140625" customWidth="1"/>
    <col min="761" max="761" width="9.28515625" customWidth="1"/>
    <col min="762" max="762" width="9.42578125" customWidth="1"/>
    <col min="763" max="763" width="11.7109375" customWidth="1"/>
    <col min="1001" max="1001" width="7" customWidth="1"/>
    <col min="1002" max="1002" width="8.85546875" customWidth="1"/>
    <col min="1003" max="1003" width="7.85546875" customWidth="1"/>
    <col min="1004" max="1004" width="7" customWidth="1"/>
    <col min="1005" max="1006" width="7.5703125" customWidth="1"/>
    <col min="1007" max="1008" width="7.85546875" customWidth="1"/>
    <col min="1009" max="1009" width="6.7109375" customWidth="1"/>
    <col min="1010" max="1010" width="6.42578125" customWidth="1"/>
    <col min="1011" max="1011" width="7.28515625" customWidth="1"/>
    <col min="1012" max="1012" width="8.5703125" customWidth="1"/>
    <col min="1013" max="1014" width="8.28515625" customWidth="1"/>
    <col min="1015" max="1015" width="8.140625" customWidth="1"/>
    <col min="1016" max="1016" width="9.140625" customWidth="1"/>
    <col min="1017" max="1017" width="9.28515625" customWidth="1"/>
    <col min="1018" max="1018" width="9.42578125" customWidth="1"/>
    <col min="1019" max="1019" width="11.7109375" customWidth="1"/>
    <col min="1257" max="1257" width="7" customWidth="1"/>
    <col min="1258" max="1258" width="8.85546875" customWidth="1"/>
    <col min="1259" max="1259" width="7.85546875" customWidth="1"/>
    <col min="1260" max="1260" width="7" customWidth="1"/>
    <col min="1261" max="1262" width="7.5703125" customWidth="1"/>
    <col min="1263" max="1264" width="7.85546875" customWidth="1"/>
    <col min="1265" max="1265" width="6.7109375" customWidth="1"/>
    <col min="1266" max="1266" width="6.42578125" customWidth="1"/>
    <col min="1267" max="1267" width="7.28515625" customWidth="1"/>
    <col min="1268" max="1268" width="8.5703125" customWidth="1"/>
    <col min="1269" max="1270" width="8.28515625" customWidth="1"/>
    <col min="1271" max="1271" width="8.140625" customWidth="1"/>
    <col min="1272" max="1272" width="9.140625" customWidth="1"/>
    <col min="1273" max="1273" width="9.28515625" customWidth="1"/>
    <col min="1274" max="1274" width="9.42578125" customWidth="1"/>
    <col min="1275" max="1275" width="11.7109375" customWidth="1"/>
    <col min="1513" max="1513" width="7" customWidth="1"/>
    <col min="1514" max="1514" width="8.85546875" customWidth="1"/>
    <col min="1515" max="1515" width="7.85546875" customWidth="1"/>
    <col min="1516" max="1516" width="7" customWidth="1"/>
    <col min="1517" max="1518" width="7.5703125" customWidth="1"/>
    <col min="1519" max="1520" width="7.85546875" customWidth="1"/>
    <col min="1521" max="1521" width="6.7109375" customWidth="1"/>
    <col min="1522" max="1522" width="6.42578125" customWidth="1"/>
    <col min="1523" max="1523" width="7.28515625" customWidth="1"/>
    <col min="1524" max="1524" width="8.5703125" customWidth="1"/>
    <col min="1525" max="1526" width="8.28515625" customWidth="1"/>
    <col min="1527" max="1527" width="8.140625" customWidth="1"/>
    <col min="1528" max="1528" width="9.140625" customWidth="1"/>
    <col min="1529" max="1529" width="9.28515625" customWidth="1"/>
    <col min="1530" max="1530" width="9.42578125" customWidth="1"/>
    <col min="1531" max="1531" width="11.7109375" customWidth="1"/>
    <col min="1769" max="1769" width="7" customWidth="1"/>
    <col min="1770" max="1770" width="8.85546875" customWidth="1"/>
    <col min="1771" max="1771" width="7.85546875" customWidth="1"/>
    <col min="1772" max="1772" width="7" customWidth="1"/>
    <col min="1773" max="1774" width="7.5703125" customWidth="1"/>
    <col min="1775" max="1776" width="7.85546875" customWidth="1"/>
    <col min="1777" max="1777" width="6.7109375" customWidth="1"/>
    <col min="1778" max="1778" width="6.42578125" customWidth="1"/>
    <col min="1779" max="1779" width="7.28515625" customWidth="1"/>
    <col min="1780" max="1780" width="8.5703125" customWidth="1"/>
    <col min="1781" max="1782" width="8.28515625" customWidth="1"/>
    <col min="1783" max="1783" width="8.140625" customWidth="1"/>
    <col min="1784" max="1784" width="9.140625" customWidth="1"/>
    <col min="1785" max="1785" width="9.28515625" customWidth="1"/>
    <col min="1786" max="1786" width="9.42578125" customWidth="1"/>
    <col min="1787" max="1787" width="11.7109375" customWidth="1"/>
    <col min="2025" max="2025" width="7" customWidth="1"/>
    <col min="2026" max="2026" width="8.85546875" customWidth="1"/>
    <col min="2027" max="2027" width="7.85546875" customWidth="1"/>
    <col min="2028" max="2028" width="7" customWidth="1"/>
    <col min="2029" max="2030" width="7.5703125" customWidth="1"/>
    <col min="2031" max="2032" width="7.85546875" customWidth="1"/>
    <col min="2033" max="2033" width="6.7109375" customWidth="1"/>
    <col min="2034" max="2034" width="6.42578125" customWidth="1"/>
    <col min="2035" max="2035" width="7.28515625" customWidth="1"/>
    <col min="2036" max="2036" width="8.5703125" customWidth="1"/>
    <col min="2037" max="2038" width="8.28515625" customWidth="1"/>
    <col min="2039" max="2039" width="8.140625" customWidth="1"/>
    <col min="2040" max="2040" width="9.140625" customWidth="1"/>
    <col min="2041" max="2041" width="9.28515625" customWidth="1"/>
    <col min="2042" max="2042" width="9.42578125" customWidth="1"/>
    <col min="2043" max="2043" width="11.7109375" customWidth="1"/>
    <col min="2281" max="2281" width="7" customWidth="1"/>
    <col min="2282" max="2282" width="8.85546875" customWidth="1"/>
    <col min="2283" max="2283" width="7.85546875" customWidth="1"/>
    <col min="2284" max="2284" width="7" customWidth="1"/>
    <col min="2285" max="2286" width="7.5703125" customWidth="1"/>
    <col min="2287" max="2288" width="7.85546875" customWidth="1"/>
    <col min="2289" max="2289" width="6.7109375" customWidth="1"/>
    <col min="2290" max="2290" width="6.42578125" customWidth="1"/>
    <col min="2291" max="2291" width="7.28515625" customWidth="1"/>
    <col min="2292" max="2292" width="8.5703125" customWidth="1"/>
    <col min="2293" max="2294" width="8.28515625" customWidth="1"/>
    <col min="2295" max="2295" width="8.140625" customWidth="1"/>
    <col min="2296" max="2296" width="9.140625" customWidth="1"/>
    <col min="2297" max="2297" width="9.28515625" customWidth="1"/>
    <col min="2298" max="2298" width="9.42578125" customWidth="1"/>
    <col min="2299" max="2299" width="11.7109375" customWidth="1"/>
    <col min="2537" max="2537" width="7" customWidth="1"/>
    <col min="2538" max="2538" width="8.85546875" customWidth="1"/>
    <col min="2539" max="2539" width="7.85546875" customWidth="1"/>
    <col min="2540" max="2540" width="7" customWidth="1"/>
    <col min="2541" max="2542" width="7.5703125" customWidth="1"/>
    <col min="2543" max="2544" width="7.85546875" customWidth="1"/>
    <col min="2545" max="2545" width="6.7109375" customWidth="1"/>
    <col min="2546" max="2546" width="6.42578125" customWidth="1"/>
    <col min="2547" max="2547" width="7.28515625" customWidth="1"/>
    <col min="2548" max="2548" width="8.5703125" customWidth="1"/>
    <col min="2549" max="2550" width="8.28515625" customWidth="1"/>
    <col min="2551" max="2551" width="8.140625" customWidth="1"/>
    <col min="2552" max="2552" width="9.140625" customWidth="1"/>
    <col min="2553" max="2553" width="9.28515625" customWidth="1"/>
    <col min="2554" max="2554" width="9.42578125" customWidth="1"/>
    <col min="2555" max="2555" width="11.7109375" customWidth="1"/>
    <col min="2793" max="2793" width="7" customWidth="1"/>
    <col min="2794" max="2794" width="8.85546875" customWidth="1"/>
    <col min="2795" max="2795" width="7.85546875" customWidth="1"/>
    <col min="2796" max="2796" width="7" customWidth="1"/>
    <col min="2797" max="2798" width="7.5703125" customWidth="1"/>
    <col min="2799" max="2800" width="7.85546875" customWidth="1"/>
    <col min="2801" max="2801" width="6.7109375" customWidth="1"/>
    <col min="2802" max="2802" width="6.42578125" customWidth="1"/>
    <col min="2803" max="2803" width="7.28515625" customWidth="1"/>
    <col min="2804" max="2804" width="8.5703125" customWidth="1"/>
    <col min="2805" max="2806" width="8.28515625" customWidth="1"/>
    <col min="2807" max="2807" width="8.140625" customWidth="1"/>
    <col min="2808" max="2808" width="9.140625" customWidth="1"/>
    <col min="2809" max="2809" width="9.28515625" customWidth="1"/>
    <col min="2810" max="2810" width="9.42578125" customWidth="1"/>
    <col min="2811" max="2811" width="11.7109375" customWidth="1"/>
    <col min="3049" max="3049" width="7" customWidth="1"/>
    <col min="3050" max="3050" width="8.85546875" customWidth="1"/>
    <col min="3051" max="3051" width="7.85546875" customWidth="1"/>
    <col min="3052" max="3052" width="7" customWidth="1"/>
    <col min="3053" max="3054" width="7.5703125" customWidth="1"/>
    <col min="3055" max="3056" width="7.85546875" customWidth="1"/>
    <col min="3057" max="3057" width="6.7109375" customWidth="1"/>
    <col min="3058" max="3058" width="6.42578125" customWidth="1"/>
    <col min="3059" max="3059" width="7.28515625" customWidth="1"/>
    <col min="3060" max="3060" width="8.5703125" customWidth="1"/>
    <col min="3061" max="3062" width="8.28515625" customWidth="1"/>
    <col min="3063" max="3063" width="8.140625" customWidth="1"/>
    <col min="3064" max="3064" width="9.140625" customWidth="1"/>
    <col min="3065" max="3065" width="9.28515625" customWidth="1"/>
    <col min="3066" max="3066" width="9.42578125" customWidth="1"/>
    <col min="3067" max="3067" width="11.7109375" customWidth="1"/>
    <col min="3305" max="3305" width="7" customWidth="1"/>
    <col min="3306" max="3306" width="8.85546875" customWidth="1"/>
    <col min="3307" max="3307" width="7.85546875" customWidth="1"/>
    <col min="3308" max="3308" width="7" customWidth="1"/>
    <col min="3309" max="3310" width="7.5703125" customWidth="1"/>
    <col min="3311" max="3312" width="7.85546875" customWidth="1"/>
    <col min="3313" max="3313" width="6.7109375" customWidth="1"/>
    <col min="3314" max="3314" width="6.42578125" customWidth="1"/>
    <col min="3315" max="3315" width="7.28515625" customWidth="1"/>
    <col min="3316" max="3316" width="8.5703125" customWidth="1"/>
    <col min="3317" max="3318" width="8.28515625" customWidth="1"/>
    <col min="3319" max="3319" width="8.140625" customWidth="1"/>
    <col min="3320" max="3320" width="9.140625" customWidth="1"/>
    <col min="3321" max="3321" width="9.28515625" customWidth="1"/>
    <col min="3322" max="3322" width="9.42578125" customWidth="1"/>
    <col min="3323" max="3323" width="11.7109375" customWidth="1"/>
    <col min="3561" max="3561" width="7" customWidth="1"/>
    <col min="3562" max="3562" width="8.85546875" customWidth="1"/>
    <col min="3563" max="3563" width="7.85546875" customWidth="1"/>
    <col min="3564" max="3564" width="7" customWidth="1"/>
    <col min="3565" max="3566" width="7.5703125" customWidth="1"/>
    <col min="3567" max="3568" width="7.85546875" customWidth="1"/>
    <col min="3569" max="3569" width="6.7109375" customWidth="1"/>
    <col min="3570" max="3570" width="6.42578125" customWidth="1"/>
    <col min="3571" max="3571" width="7.28515625" customWidth="1"/>
    <col min="3572" max="3572" width="8.5703125" customWidth="1"/>
    <col min="3573" max="3574" width="8.28515625" customWidth="1"/>
    <col min="3575" max="3575" width="8.140625" customWidth="1"/>
    <col min="3576" max="3576" width="9.140625" customWidth="1"/>
    <col min="3577" max="3577" width="9.28515625" customWidth="1"/>
    <col min="3578" max="3578" width="9.42578125" customWidth="1"/>
    <col min="3579" max="3579" width="11.7109375" customWidth="1"/>
    <col min="3817" max="3817" width="7" customWidth="1"/>
    <col min="3818" max="3818" width="8.85546875" customWidth="1"/>
    <col min="3819" max="3819" width="7.85546875" customWidth="1"/>
    <col min="3820" max="3820" width="7" customWidth="1"/>
    <col min="3821" max="3822" width="7.5703125" customWidth="1"/>
    <col min="3823" max="3824" width="7.85546875" customWidth="1"/>
    <col min="3825" max="3825" width="6.7109375" customWidth="1"/>
    <col min="3826" max="3826" width="6.42578125" customWidth="1"/>
    <col min="3827" max="3827" width="7.28515625" customWidth="1"/>
    <col min="3828" max="3828" width="8.5703125" customWidth="1"/>
    <col min="3829" max="3830" width="8.28515625" customWidth="1"/>
    <col min="3831" max="3831" width="8.140625" customWidth="1"/>
    <col min="3832" max="3832" width="9.140625" customWidth="1"/>
    <col min="3833" max="3833" width="9.28515625" customWidth="1"/>
    <col min="3834" max="3834" width="9.42578125" customWidth="1"/>
    <col min="3835" max="3835" width="11.7109375" customWidth="1"/>
    <col min="4073" max="4073" width="7" customWidth="1"/>
    <col min="4074" max="4074" width="8.85546875" customWidth="1"/>
    <col min="4075" max="4075" width="7.85546875" customWidth="1"/>
    <col min="4076" max="4076" width="7" customWidth="1"/>
    <col min="4077" max="4078" width="7.5703125" customWidth="1"/>
    <col min="4079" max="4080" width="7.85546875" customWidth="1"/>
    <col min="4081" max="4081" width="6.7109375" customWidth="1"/>
    <col min="4082" max="4082" width="6.42578125" customWidth="1"/>
    <col min="4083" max="4083" width="7.28515625" customWidth="1"/>
    <col min="4084" max="4084" width="8.5703125" customWidth="1"/>
    <col min="4085" max="4086" width="8.28515625" customWidth="1"/>
    <col min="4087" max="4087" width="8.140625" customWidth="1"/>
    <col min="4088" max="4088" width="9.140625" customWidth="1"/>
    <col min="4089" max="4089" width="9.28515625" customWidth="1"/>
    <col min="4090" max="4090" width="9.42578125" customWidth="1"/>
    <col min="4091" max="4091" width="11.7109375" customWidth="1"/>
    <col min="4329" max="4329" width="7" customWidth="1"/>
    <col min="4330" max="4330" width="8.85546875" customWidth="1"/>
    <col min="4331" max="4331" width="7.85546875" customWidth="1"/>
    <col min="4332" max="4332" width="7" customWidth="1"/>
    <col min="4333" max="4334" width="7.5703125" customWidth="1"/>
    <col min="4335" max="4336" width="7.85546875" customWidth="1"/>
    <col min="4337" max="4337" width="6.7109375" customWidth="1"/>
    <col min="4338" max="4338" width="6.42578125" customWidth="1"/>
    <col min="4339" max="4339" width="7.28515625" customWidth="1"/>
    <col min="4340" max="4340" width="8.5703125" customWidth="1"/>
    <col min="4341" max="4342" width="8.28515625" customWidth="1"/>
    <col min="4343" max="4343" width="8.140625" customWidth="1"/>
    <col min="4344" max="4344" width="9.140625" customWidth="1"/>
    <col min="4345" max="4345" width="9.28515625" customWidth="1"/>
    <col min="4346" max="4346" width="9.42578125" customWidth="1"/>
    <col min="4347" max="4347" width="11.7109375" customWidth="1"/>
    <col min="4585" max="4585" width="7" customWidth="1"/>
    <col min="4586" max="4586" width="8.85546875" customWidth="1"/>
    <col min="4587" max="4587" width="7.85546875" customWidth="1"/>
    <col min="4588" max="4588" width="7" customWidth="1"/>
    <col min="4589" max="4590" width="7.5703125" customWidth="1"/>
    <col min="4591" max="4592" width="7.85546875" customWidth="1"/>
    <col min="4593" max="4593" width="6.7109375" customWidth="1"/>
    <col min="4594" max="4594" width="6.42578125" customWidth="1"/>
    <col min="4595" max="4595" width="7.28515625" customWidth="1"/>
    <col min="4596" max="4596" width="8.5703125" customWidth="1"/>
    <col min="4597" max="4598" width="8.28515625" customWidth="1"/>
    <col min="4599" max="4599" width="8.140625" customWidth="1"/>
    <col min="4600" max="4600" width="9.140625" customWidth="1"/>
    <col min="4601" max="4601" width="9.28515625" customWidth="1"/>
    <col min="4602" max="4602" width="9.42578125" customWidth="1"/>
    <col min="4603" max="4603" width="11.7109375" customWidth="1"/>
    <col min="4841" max="4841" width="7" customWidth="1"/>
    <col min="4842" max="4842" width="8.85546875" customWidth="1"/>
    <col min="4843" max="4843" width="7.85546875" customWidth="1"/>
    <col min="4844" max="4844" width="7" customWidth="1"/>
    <col min="4845" max="4846" width="7.5703125" customWidth="1"/>
    <col min="4847" max="4848" width="7.85546875" customWidth="1"/>
    <col min="4849" max="4849" width="6.7109375" customWidth="1"/>
    <col min="4850" max="4850" width="6.42578125" customWidth="1"/>
    <col min="4851" max="4851" width="7.28515625" customWidth="1"/>
    <col min="4852" max="4852" width="8.5703125" customWidth="1"/>
    <col min="4853" max="4854" width="8.28515625" customWidth="1"/>
    <col min="4855" max="4855" width="8.140625" customWidth="1"/>
    <col min="4856" max="4856" width="9.140625" customWidth="1"/>
    <col min="4857" max="4857" width="9.28515625" customWidth="1"/>
    <col min="4858" max="4858" width="9.42578125" customWidth="1"/>
    <col min="4859" max="4859" width="11.7109375" customWidth="1"/>
    <col min="5097" max="5097" width="7" customWidth="1"/>
    <col min="5098" max="5098" width="8.85546875" customWidth="1"/>
    <col min="5099" max="5099" width="7.85546875" customWidth="1"/>
    <col min="5100" max="5100" width="7" customWidth="1"/>
    <col min="5101" max="5102" width="7.5703125" customWidth="1"/>
    <col min="5103" max="5104" width="7.85546875" customWidth="1"/>
    <col min="5105" max="5105" width="6.7109375" customWidth="1"/>
    <col min="5106" max="5106" width="6.42578125" customWidth="1"/>
    <col min="5107" max="5107" width="7.28515625" customWidth="1"/>
    <col min="5108" max="5108" width="8.5703125" customWidth="1"/>
    <col min="5109" max="5110" width="8.28515625" customWidth="1"/>
    <col min="5111" max="5111" width="8.140625" customWidth="1"/>
    <col min="5112" max="5112" width="9.140625" customWidth="1"/>
    <col min="5113" max="5113" width="9.28515625" customWidth="1"/>
    <col min="5114" max="5114" width="9.42578125" customWidth="1"/>
    <col min="5115" max="5115" width="11.7109375" customWidth="1"/>
    <col min="5353" max="5353" width="7" customWidth="1"/>
    <col min="5354" max="5354" width="8.85546875" customWidth="1"/>
    <col min="5355" max="5355" width="7.85546875" customWidth="1"/>
    <col min="5356" max="5356" width="7" customWidth="1"/>
    <col min="5357" max="5358" width="7.5703125" customWidth="1"/>
    <col min="5359" max="5360" width="7.85546875" customWidth="1"/>
    <col min="5361" max="5361" width="6.7109375" customWidth="1"/>
    <col min="5362" max="5362" width="6.42578125" customWidth="1"/>
    <col min="5363" max="5363" width="7.28515625" customWidth="1"/>
    <col min="5364" max="5364" width="8.5703125" customWidth="1"/>
    <col min="5365" max="5366" width="8.28515625" customWidth="1"/>
    <col min="5367" max="5367" width="8.140625" customWidth="1"/>
    <col min="5368" max="5368" width="9.140625" customWidth="1"/>
    <col min="5369" max="5369" width="9.28515625" customWidth="1"/>
    <col min="5370" max="5370" width="9.42578125" customWidth="1"/>
    <col min="5371" max="5371" width="11.7109375" customWidth="1"/>
    <col min="5609" max="5609" width="7" customWidth="1"/>
    <col min="5610" max="5610" width="8.85546875" customWidth="1"/>
    <col min="5611" max="5611" width="7.85546875" customWidth="1"/>
    <col min="5612" max="5612" width="7" customWidth="1"/>
    <col min="5613" max="5614" width="7.5703125" customWidth="1"/>
    <col min="5615" max="5616" width="7.85546875" customWidth="1"/>
    <col min="5617" max="5617" width="6.7109375" customWidth="1"/>
    <col min="5618" max="5618" width="6.42578125" customWidth="1"/>
    <col min="5619" max="5619" width="7.28515625" customWidth="1"/>
    <col min="5620" max="5620" width="8.5703125" customWidth="1"/>
    <col min="5621" max="5622" width="8.28515625" customWidth="1"/>
    <col min="5623" max="5623" width="8.140625" customWidth="1"/>
    <col min="5624" max="5624" width="9.140625" customWidth="1"/>
    <col min="5625" max="5625" width="9.28515625" customWidth="1"/>
    <col min="5626" max="5626" width="9.42578125" customWidth="1"/>
    <col min="5627" max="5627" width="11.7109375" customWidth="1"/>
    <col min="5865" max="5865" width="7" customWidth="1"/>
    <col min="5866" max="5866" width="8.85546875" customWidth="1"/>
    <col min="5867" max="5867" width="7.85546875" customWidth="1"/>
    <col min="5868" max="5868" width="7" customWidth="1"/>
    <col min="5869" max="5870" width="7.5703125" customWidth="1"/>
    <col min="5871" max="5872" width="7.85546875" customWidth="1"/>
    <col min="5873" max="5873" width="6.7109375" customWidth="1"/>
    <col min="5874" max="5874" width="6.42578125" customWidth="1"/>
    <col min="5875" max="5875" width="7.28515625" customWidth="1"/>
    <col min="5876" max="5876" width="8.5703125" customWidth="1"/>
    <col min="5877" max="5878" width="8.28515625" customWidth="1"/>
    <col min="5879" max="5879" width="8.140625" customWidth="1"/>
    <col min="5880" max="5880" width="9.140625" customWidth="1"/>
    <col min="5881" max="5881" width="9.28515625" customWidth="1"/>
    <col min="5882" max="5882" width="9.42578125" customWidth="1"/>
    <col min="5883" max="5883" width="11.7109375" customWidth="1"/>
    <col min="6121" max="6121" width="7" customWidth="1"/>
    <col min="6122" max="6122" width="8.85546875" customWidth="1"/>
    <col min="6123" max="6123" width="7.85546875" customWidth="1"/>
    <col min="6124" max="6124" width="7" customWidth="1"/>
    <col min="6125" max="6126" width="7.5703125" customWidth="1"/>
    <col min="6127" max="6128" width="7.85546875" customWidth="1"/>
    <col min="6129" max="6129" width="6.7109375" customWidth="1"/>
    <col min="6130" max="6130" width="6.42578125" customWidth="1"/>
    <col min="6131" max="6131" width="7.28515625" customWidth="1"/>
    <col min="6132" max="6132" width="8.5703125" customWidth="1"/>
    <col min="6133" max="6134" width="8.28515625" customWidth="1"/>
    <col min="6135" max="6135" width="8.140625" customWidth="1"/>
    <col min="6136" max="6136" width="9.140625" customWidth="1"/>
    <col min="6137" max="6137" width="9.28515625" customWidth="1"/>
    <col min="6138" max="6138" width="9.42578125" customWidth="1"/>
    <col min="6139" max="6139" width="11.7109375" customWidth="1"/>
    <col min="6377" max="6377" width="7" customWidth="1"/>
    <col min="6378" max="6378" width="8.85546875" customWidth="1"/>
    <col min="6379" max="6379" width="7.85546875" customWidth="1"/>
    <col min="6380" max="6380" width="7" customWidth="1"/>
    <col min="6381" max="6382" width="7.5703125" customWidth="1"/>
    <col min="6383" max="6384" width="7.85546875" customWidth="1"/>
    <col min="6385" max="6385" width="6.7109375" customWidth="1"/>
    <col min="6386" max="6386" width="6.42578125" customWidth="1"/>
    <col min="6387" max="6387" width="7.28515625" customWidth="1"/>
    <col min="6388" max="6388" width="8.5703125" customWidth="1"/>
    <col min="6389" max="6390" width="8.28515625" customWidth="1"/>
    <col min="6391" max="6391" width="8.140625" customWidth="1"/>
    <col min="6392" max="6392" width="9.140625" customWidth="1"/>
    <col min="6393" max="6393" width="9.28515625" customWidth="1"/>
    <col min="6394" max="6394" width="9.42578125" customWidth="1"/>
    <col min="6395" max="6395" width="11.7109375" customWidth="1"/>
    <col min="6633" max="6633" width="7" customWidth="1"/>
    <col min="6634" max="6634" width="8.85546875" customWidth="1"/>
    <col min="6635" max="6635" width="7.85546875" customWidth="1"/>
    <col min="6636" max="6636" width="7" customWidth="1"/>
    <col min="6637" max="6638" width="7.5703125" customWidth="1"/>
    <col min="6639" max="6640" width="7.85546875" customWidth="1"/>
    <col min="6641" max="6641" width="6.7109375" customWidth="1"/>
    <col min="6642" max="6642" width="6.42578125" customWidth="1"/>
    <col min="6643" max="6643" width="7.28515625" customWidth="1"/>
    <col min="6644" max="6644" width="8.5703125" customWidth="1"/>
    <col min="6645" max="6646" width="8.28515625" customWidth="1"/>
    <col min="6647" max="6647" width="8.140625" customWidth="1"/>
    <col min="6648" max="6648" width="9.140625" customWidth="1"/>
    <col min="6649" max="6649" width="9.28515625" customWidth="1"/>
    <col min="6650" max="6650" width="9.42578125" customWidth="1"/>
    <col min="6651" max="6651" width="11.7109375" customWidth="1"/>
    <col min="6889" max="6889" width="7" customWidth="1"/>
    <col min="6890" max="6890" width="8.85546875" customWidth="1"/>
    <col min="6891" max="6891" width="7.85546875" customWidth="1"/>
    <col min="6892" max="6892" width="7" customWidth="1"/>
    <col min="6893" max="6894" width="7.5703125" customWidth="1"/>
    <col min="6895" max="6896" width="7.85546875" customWidth="1"/>
    <col min="6897" max="6897" width="6.7109375" customWidth="1"/>
    <col min="6898" max="6898" width="6.42578125" customWidth="1"/>
    <col min="6899" max="6899" width="7.28515625" customWidth="1"/>
    <col min="6900" max="6900" width="8.5703125" customWidth="1"/>
    <col min="6901" max="6902" width="8.28515625" customWidth="1"/>
    <col min="6903" max="6903" width="8.140625" customWidth="1"/>
    <col min="6904" max="6904" width="9.140625" customWidth="1"/>
    <col min="6905" max="6905" width="9.28515625" customWidth="1"/>
    <col min="6906" max="6906" width="9.42578125" customWidth="1"/>
    <col min="6907" max="6907" width="11.7109375" customWidth="1"/>
    <col min="7145" max="7145" width="7" customWidth="1"/>
    <col min="7146" max="7146" width="8.85546875" customWidth="1"/>
    <col min="7147" max="7147" width="7.85546875" customWidth="1"/>
    <col min="7148" max="7148" width="7" customWidth="1"/>
    <col min="7149" max="7150" width="7.5703125" customWidth="1"/>
    <col min="7151" max="7152" width="7.85546875" customWidth="1"/>
    <col min="7153" max="7153" width="6.7109375" customWidth="1"/>
    <col min="7154" max="7154" width="6.42578125" customWidth="1"/>
    <col min="7155" max="7155" width="7.28515625" customWidth="1"/>
    <col min="7156" max="7156" width="8.5703125" customWidth="1"/>
    <col min="7157" max="7158" width="8.28515625" customWidth="1"/>
    <col min="7159" max="7159" width="8.140625" customWidth="1"/>
    <col min="7160" max="7160" width="9.140625" customWidth="1"/>
    <col min="7161" max="7161" width="9.28515625" customWidth="1"/>
    <col min="7162" max="7162" width="9.42578125" customWidth="1"/>
    <col min="7163" max="7163" width="11.7109375" customWidth="1"/>
    <col min="7401" max="7401" width="7" customWidth="1"/>
    <col min="7402" max="7402" width="8.85546875" customWidth="1"/>
    <col min="7403" max="7403" width="7.85546875" customWidth="1"/>
    <col min="7404" max="7404" width="7" customWidth="1"/>
    <col min="7405" max="7406" width="7.5703125" customWidth="1"/>
    <col min="7407" max="7408" width="7.85546875" customWidth="1"/>
    <col min="7409" max="7409" width="6.7109375" customWidth="1"/>
    <col min="7410" max="7410" width="6.42578125" customWidth="1"/>
    <col min="7411" max="7411" width="7.28515625" customWidth="1"/>
    <col min="7412" max="7412" width="8.5703125" customWidth="1"/>
    <col min="7413" max="7414" width="8.28515625" customWidth="1"/>
    <col min="7415" max="7415" width="8.140625" customWidth="1"/>
    <col min="7416" max="7416" width="9.140625" customWidth="1"/>
    <col min="7417" max="7417" width="9.28515625" customWidth="1"/>
    <col min="7418" max="7418" width="9.42578125" customWidth="1"/>
    <col min="7419" max="7419" width="11.7109375" customWidth="1"/>
    <col min="7657" max="7657" width="7" customWidth="1"/>
    <col min="7658" max="7658" width="8.85546875" customWidth="1"/>
    <col min="7659" max="7659" width="7.85546875" customWidth="1"/>
    <col min="7660" max="7660" width="7" customWidth="1"/>
    <col min="7661" max="7662" width="7.5703125" customWidth="1"/>
    <col min="7663" max="7664" width="7.85546875" customWidth="1"/>
    <col min="7665" max="7665" width="6.7109375" customWidth="1"/>
    <col min="7666" max="7666" width="6.42578125" customWidth="1"/>
    <col min="7667" max="7667" width="7.28515625" customWidth="1"/>
    <col min="7668" max="7668" width="8.5703125" customWidth="1"/>
    <col min="7669" max="7670" width="8.28515625" customWidth="1"/>
    <col min="7671" max="7671" width="8.140625" customWidth="1"/>
    <col min="7672" max="7672" width="9.140625" customWidth="1"/>
    <col min="7673" max="7673" width="9.28515625" customWidth="1"/>
    <col min="7674" max="7674" width="9.42578125" customWidth="1"/>
    <col min="7675" max="7675" width="11.7109375" customWidth="1"/>
    <col min="7913" max="7913" width="7" customWidth="1"/>
    <col min="7914" max="7914" width="8.85546875" customWidth="1"/>
    <col min="7915" max="7915" width="7.85546875" customWidth="1"/>
    <col min="7916" max="7916" width="7" customWidth="1"/>
    <col min="7917" max="7918" width="7.5703125" customWidth="1"/>
    <col min="7919" max="7920" width="7.85546875" customWidth="1"/>
    <col min="7921" max="7921" width="6.7109375" customWidth="1"/>
    <col min="7922" max="7922" width="6.42578125" customWidth="1"/>
    <col min="7923" max="7923" width="7.28515625" customWidth="1"/>
    <col min="7924" max="7924" width="8.5703125" customWidth="1"/>
    <col min="7925" max="7926" width="8.28515625" customWidth="1"/>
    <col min="7927" max="7927" width="8.140625" customWidth="1"/>
    <col min="7928" max="7928" width="9.140625" customWidth="1"/>
    <col min="7929" max="7929" width="9.28515625" customWidth="1"/>
    <col min="7930" max="7930" width="9.42578125" customWidth="1"/>
    <col min="7931" max="7931" width="11.7109375" customWidth="1"/>
    <col min="8169" max="8169" width="7" customWidth="1"/>
    <col min="8170" max="8170" width="8.85546875" customWidth="1"/>
    <col min="8171" max="8171" width="7.85546875" customWidth="1"/>
    <col min="8172" max="8172" width="7" customWidth="1"/>
    <col min="8173" max="8174" width="7.5703125" customWidth="1"/>
    <col min="8175" max="8176" width="7.85546875" customWidth="1"/>
    <col min="8177" max="8177" width="6.7109375" customWidth="1"/>
    <col min="8178" max="8178" width="6.42578125" customWidth="1"/>
    <col min="8179" max="8179" width="7.28515625" customWidth="1"/>
    <col min="8180" max="8180" width="8.5703125" customWidth="1"/>
    <col min="8181" max="8182" width="8.28515625" customWidth="1"/>
    <col min="8183" max="8183" width="8.140625" customWidth="1"/>
    <col min="8184" max="8184" width="9.140625" customWidth="1"/>
    <col min="8185" max="8185" width="9.28515625" customWidth="1"/>
    <col min="8186" max="8186" width="9.42578125" customWidth="1"/>
    <col min="8187" max="8187" width="11.7109375" customWidth="1"/>
    <col min="8425" max="8425" width="7" customWidth="1"/>
    <col min="8426" max="8426" width="8.85546875" customWidth="1"/>
    <col min="8427" max="8427" width="7.85546875" customWidth="1"/>
    <col min="8428" max="8428" width="7" customWidth="1"/>
    <col min="8429" max="8430" width="7.5703125" customWidth="1"/>
    <col min="8431" max="8432" width="7.85546875" customWidth="1"/>
    <col min="8433" max="8433" width="6.7109375" customWidth="1"/>
    <col min="8434" max="8434" width="6.42578125" customWidth="1"/>
    <col min="8435" max="8435" width="7.28515625" customWidth="1"/>
    <col min="8436" max="8436" width="8.5703125" customWidth="1"/>
    <col min="8437" max="8438" width="8.28515625" customWidth="1"/>
    <col min="8439" max="8439" width="8.140625" customWidth="1"/>
    <col min="8440" max="8440" width="9.140625" customWidth="1"/>
    <col min="8441" max="8441" width="9.28515625" customWidth="1"/>
    <col min="8442" max="8442" width="9.42578125" customWidth="1"/>
    <col min="8443" max="8443" width="11.7109375" customWidth="1"/>
    <col min="8681" max="8681" width="7" customWidth="1"/>
    <col min="8682" max="8682" width="8.85546875" customWidth="1"/>
    <col min="8683" max="8683" width="7.85546875" customWidth="1"/>
    <col min="8684" max="8684" width="7" customWidth="1"/>
    <col min="8685" max="8686" width="7.5703125" customWidth="1"/>
    <col min="8687" max="8688" width="7.85546875" customWidth="1"/>
    <col min="8689" max="8689" width="6.7109375" customWidth="1"/>
    <col min="8690" max="8690" width="6.42578125" customWidth="1"/>
    <col min="8691" max="8691" width="7.28515625" customWidth="1"/>
    <col min="8692" max="8692" width="8.5703125" customWidth="1"/>
    <col min="8693" max="8694" width="8.28515625" customWidth="1"/>
    <col min="8695" max="8695" width="8.140625" customWidth="1"/>
    <col min="8696" max="8696" width="9.140625" customWidth="1"/>
    <col min="8697" max="8697" width="9.28515625" customWidth="1"/>
    <col min="8698" max="8698" width="9.42578125" customWidth="1"/>
    <col min="8699" max="8699" width="11.7109375" customWidth="1"/>
    <col min="8937" max="8937" width="7" customWidth="1"/>
    <col min="8938" max="8938" width="8.85546875" customWidth="1"/>
    <col min="8939" max="8939" width="7.85546875" customWidth="1"/>
    <col min="8940" max="8940" width="7" customWidth="1"/>
    <col min="8941" max="8942" width="7.5703125" customWidth="1"/>
    <col min="8943" max="8944" width="7.85546875" customWidth="1"/>
    <col min="8945" max="8945" width="6.7109375" customWidth="1"/>
    <col min="8946" max="8946" width="6.42578125" customWidth="1"/>
    <col min="8947" max="8947" width="7.28515625" customWidth="1"/>
    <col min="8948" max="8948" width="8.5703125" customWidth="1"/>
    <col min="8949" max="8950" width="8.28515625" customWidth="1"/>
    <col min="8951" max="8951" width="8.140625" customWidth="1"/>
    <col min="8952" max="8952" width="9.140625" customWidth="1"/>
    <col min="8953" max="8953" width="9.28515625" customWidth="1"/>
    <col min="8954" max="8954" width="9.42578125" customWidth="1"/>
    <col min="8955" max="8955" width="11.7109375" customWidth="1"/>
    <col min="9193" max="9193" width="7" customWidth="1"/>
    <col min="9194" max="9194" width="8.85546875" customWidth="1"/>
    <col min="9195" max="9195" width="7.85546875" customWidth="1"/>
    <col min="9196" max="9196" width="7" customWidth="1"/>
    <col min="9197" max="9198" width="7.5703125" customWidth="1"/>
    <col min="9199" max="9200" width="7.85546875" customWidth="1"/>
    <col min="9201" max="9201" width="6.7109375" customWidth="1"/>
    <col min="9202" max="9202" width="6.42578125" customWidth="1"/>
    <col min="9203" max="9203" width="7.28515625" customWidth="1"/>
    <col min="9204" max="9204" width="8.5703125" customWidth="1"/>
    <col min="9205" max="9206" width="8.28515625" customWidth="1"/>
    <col min="9207" max="9207" width="8.140625" customWidth="1"/>
    <col min="9208" max="9208" width="9.140625" customWidth="1"/>
    <col min="9209" max="9209" width="9.28515625" customWidth="1"/>
    <col min="9210" max="9210" width="9.42578125" customWidth="1"/>
    <col min="9211" max="9211" width="11.7109375" customWidth="1"/>
    <col min="9449" max="9449" width="7" customWidth="1"/>
    <col min="9450" max="9450" width="8.85546875" customWidth="1"/>
    <col min="9451" max="9451" width="7.85546875" customWidth="1"/>
    <col min="9452" max="9452" width="7" customWidth="1"/>
    <col min="9453" max="9454" width="7.5703125" customWidth="1"/>
    <col min="9455" max="9456" width="7.85546875" customWidth="1"/>
    <col min="9457" max="9457" width="6.7109375" customWidth="1"/>
    <col min="9458" max="9458" width="6.42578125" customWidth="1"/>
    <col min="9459" max="9459" width="7.28515625" customWidth="1"/>
    <col min="9460" max="9460" width="8.5703125" customWidth="1"/>
    <col min="9461" max="9462" width="8.28515625" customWidth="1"/>
    <col min="9463" max="9463" width="8.140625" customWidth="1"/>
    <col min="9464" max="9464" width="9.140625" customWidth="1"/>
    <col min="9465" max="9465" width="9.28515625" customWidth="1"/>
    <col min="9466" max="9466" width="9.42578125" customWidth="1"/>
    <col min="9467" max="9467" width="11.7109375" customWidth="1"/>
    <col min="9705" max="9705" width="7" customWidth="1"/>
    <col min="9706" max="9706" width="8.85546875" customWidth="1"/>
    <col min="9707" max="9707" width="7.85546875" customWidth="1"/>
    <col min="9708" max="9708" width="7" customWidth="1"/>
    <col min="9709" max="9710" width="7.5703125" customWidth="1"/>
    <col min="9711" max="9712" width="7.85546875" customWidth="1"/>
    <col min="9713" max="9713" width="6.7109375" customWidth="1"/>
    <col min="9714" max="9714" width="6.42578125" customWidth="1"/>
    <col min="9715" max="9715" width="7.28515625" customWidth="1"/>
    <col min="9716" max="9716" width="8.5703125" customWidth="1"/>
    <col min="9717" max="9718" width="8.28515625" customWidth="1"/>
    <col min="9719" max="9719" width="8.140625" customWidth="1"/>
    <col min="9720" max="9720" width="9.140625" customWidth="1"/>
    <col min="9721" max="9721" width="9.28515625" customWidth="1"/>
    <col min="9722" max="9722" width="9.42578125" customWidth="1"/>
    <col min="9723" max="9723" width="11.7109375" customWidth="1"/>
    <col min="9961" max="9961" width="7" customWidth="1"/>
    <col min="9962" max="9962" width="8.85546875" customWidth="1"/>
    <col min="9963" max="9963" width="7.85546875" customWidth="1"/>
    <col min="9964" max="9964" width="7" customWidth="1"/>
    <col min="9965" max="9966" width="7.5703125" customWidth="1"/>
    <col min="9967" max="9968" width="7.85546875" customWidth="1"/>
    <col min="9969" max="9969" width="6.7109375" customWidth="1"/>
    <col min="9970" max="9970" width="6.42578125" customWidth="1"/>
    <col min="9971" max="9971" width="7.28515625" customWidth="1"/>
    <col min="9972" max="9972" width="8.5703125" customWidth="1"/>
    <col min="9973" max="9974" width="8.28515625" customWidth="1"/>
    <col min="9975" max="9975" width="8.140625" customWidth="1"/>
    <col min="9976" max="9976" width="9.140625" customWidth="1"/>
    <col min="9977" max="9977" width="9.28515625" customWidth="1"/>
    <col min="9978" max="9978" width="9.42578125" customWidth="1"/>
    <col min="9979" max="9979" width="11.7109375" customWidth="1"/>
    <col min="10217" max="10217" width="7" customWidth="1"/>
    <col min="10218" max="10218" width="8.85546875" customWidth="1"/>
    <col min="10219" max="10219" width="7.85546875" customWidth="1"/>
    <col min="10220" max="10220" width="7" customWidth="1"/>
    <col min="10221" max="10222" width="7.5703125" customWidth="1"/>
    <col min="10223" max="10224" width="7.85546875" customWidth="1"/>
    <col min="10225" max="10225" width="6.7109375" customWidth="1"/>
    <col min="10226" max="10226" width="6.42578125" customWidth="1"/>
    <col min="10227" max="10227" width="7.28515625" customWidth="1"/>
    <col min="10228" max="10228" width="8.5703125" customWidth="1"/>
    <col min="10229" max="10230" width="8.28515625" customWidth="1"/>
    <col min="10231" max="10231" width="8.140625" customWidth="1"/>
    <col min="10232" max="10232" width="9.140625" customWidth="1"/>
    <col min="10233" max="10233" width="9.28515625" customWidth="1"/>
    <col min="10234" max="10234" width="9.42578125" customWidth="1"/>
    <col min="10235" max="10235" width="11.7109375" customWidth="1"/>
    <col min="10473" max="10473" width="7" customWidth="1"/>
    <col min="10474" max="10474" width="8.85546875" customWidth="1"/>
    <col min="10475" max="10475" width="7.85546875" customWidth="1"/>
    <col min="10476" max="10476" width="7" customWidth="1"/>
    <col min="10477" max="10478" width="7.5703125" customWidth="1"/>
    <col min="10479" max="10480" width="7.85546875" customWidth="1"/>
    <col min="10481" max="10481" width="6.7109375" customWidth="1"/>
    <col min="10482" max="10482" width="6.42578125" customWidth="1"/>
    <col min="10483" max="10483" width="7.28515625" customWidth="1"/>
    <col min="10484" max="10484" width="8.5703125" customWidth="1"/>
    <col min="10485" max="10486" width="8.28515625" customWidth="1"/>
    <col min="10487" max="10487" width="8.140625" customWidth="1"/>
    <col min="10488" max="10488" width="9.140625" customWidth="1"/>
    <col min="10489" max="10489" width="9.28515625" customWidth="1"/>
    <col min="10490" max="10490" width="9.42578125" customWidth="1"/>
    <col min="10491" max="10491" width="11.7109375" customWidth="1"/>
    <col min="10729" max="10729" width="7" customWidth="1"/>
    <col min="10730" max="10730" width="8.85546875" customWidth="1"/>
    <col min="10731" max="10731" width="7.85546875" customWidth="1"/>
    <col min="10732" max="10732" width="7" customWidth="1"/>
    <col min="10733" max="10734" width="7.5703125" customWidth="1"/>
    <col min="10735" max="10736" width="7.85546875" customWidth="1"/>
    <col min="10737" max="10737" width="6.7109375" customWidth="1"/>
    <col min="10738" max="10738" width="6.42578125" customWidth="1"/>
    <col min="10739" max="10739" width="7.28515625" customWidth="1"/>
    <col min="10740" max="10740" width="8.5703125" customWidth="1"/>
    <col min="10741" max="10742" width="8.28515625" customWidth="1"/>
    <col min="10743" max="10743" width="8.140625" customWidth="1"/>
    <col min="10744" max="10744" width="9.140625" customWidth="1"/>
    <col min="10745" max="10745" width="9.28515625" customWidth="1"/>
    <col min="10746" max="10746" width="9.42578125" customWidth="1"/>
    <col min="10747" max="10747" width="11.7109375" customWidth="1"/>
    <col min="10985" max="10985" width="7" customWidth="1"/>
    <col min="10986" max="10986" width="8.85546875" customWidth="1"/>
    <col min="10987" max="10987" width="7.85546875" customWidth="1"/>
    <col min="10988" max="10988" width="7" customWidth="1"/>
    <col min="10989" max="10990" width="7.5703125" customWidth="1"/>
    <col min="10991" max="10992" width="7.85546875" customWidth="1"/>
    <col min="10993" max="10993" width="6.7109375" customWidth="1"/>
    <col min="10994" max="10994" width="6.42578125" customWidth="1"/>
    <col min="10995" max="10995" width="7.28515625" customWidth="1"/>
    <col min="10996" max="10996" width="8.5703125" customWidth="1"/>
    <col min="10997" max="10998" width="8.28515625" customWidth="1"/>
    <col min="10999" max="10999" width="8.140625" customWidth="1"/>
    <col min="11000" max="11000" width="9.140625" customWidth="1"/>
    <col min="11001" max="11001" width="9.28515625" customWidth="1"/>
    <col min="11002" max="11002" width="9.42578125" customWidth="1"/>
    <col min="11003" max="11003" width="11.7109375" customWidth="1"/>
    <col min="11241" max="11241" width="7" customWidth="1"/>
    <col min="11242" max="11242" width="8.85546875" customWidth="1"/>
    <col min="11243" max="11243" width="7.85546875" customWidth="1"/>
    <col min="11244" max="11244" width="7" customWidth="1"/>
    <col min="11245" max="11246" width="7.5703125" customWidth="1"/>
    <col min="11247" max="11248" width="7.85546875" customWidth="1"/>
    <col min="11249" max="11249" width="6.7109375" customWidth="1"/>
    <col min="11250" max="11250" width="6.42578125" customWidth="1"/>
    <col min="11251" max="11251" width="7.28515625" customWidth="1"/>
    <col min="11252" max="11252" width="8.5703125" customWidth="1"/>
    <col min="11253" max="11254" width="8.28515625" customWidth="1"/>
    <col min="11255" max="11255" width="8.140625" customWidth="1"/>
    <col min="11256" max="11256" width="9.140625" customWidth="1"/>
    <col min="11257" max="11257" width="9.28515625" customWidth="1"/>
    <col min="11258" max="11258" width="9.42578125" customWidth="1"/>
    <col min="11259" max="11259" width="11.7109375" customWidth="1"/>
    <col min="11497" max="11497" width="7" customWidth="1"/>
    <col min="11498" max="11498" width="8.85546875" customWidth="1"/>
    <col min="11499" max="11499" width="7.85546875" customWidth="1"/>
    <col min="11500" max="11500" width="7" customWidth="1"/>
    <col min="11501" max="11502" width="7.5703125" customWidth="1"/>
    <col min="11503" max="11504" width="7.85546875" customWidth="1"/>
    <col min="11505" max="11505" width="6.7109375" customWidth="1"/>
    <col min="11506" max="11506" width="6.42578125" customWidth="1"/>
    <col min="11507" max="11507" width="7.28515625" customWidth="1"/>
    <col min="11508" max="11508" width="8.5703125" customWidth="1"/>
    <col min="11509" max="11510" width="8.28515625" customWidth="1"/>
    <col min="11511" max="11511" width="8.140625" customWidth="1"/>
    <col min="11512" max="11512" width="9.140625" customWidth="1"/>
    <col min="11513" max="11513" width="9.28515625" customWidth="1"/>
    <col min="11514" max="11514" width="9.42578125" customWidth="1"/>
    <col min="11515" max="11515" width="11.7109375" customWidth="1"/>
    <col min="11753" max="11753" width="7" customWidth="1"/>
    <col min="11754" max="11754" width="8.85546875" customWidth="1"/>
    <col min="11755" max="11755" width="7.85546875" customWidth="1"/>
    <col min="11756" max="11756" width="7" customWidth="1"/>
    <col min="11757" max="11758" width="7.5703125" customWidth="1"/>
    <col min="11759" max="11760" width="7.85546875" customWidth="1"/>
    <col min="11761" max="11761" width="6.7109375" customWidth="1"/>
    <col min="11762" max="11762" width="6.42578125" customWidth="1"/>
    <col min="11763" max="11763" width="7.28515625" customWidth="1"/>
    <col min="11764" max="11764" width="8.5703125" customWidth="1"/>
    <col min="11765" max="11766" width="8.28515625" customWidth="1"/>
    <col min="11767" max="11767" width="8.140625" customWidth="1"/>
    <col min="11768" max="11768" width="9.140625" customWidth="1"/>
    <col min="11769" max="11769" width="9.28515625" customWidth="1"/>
    <col min="11770" max="11770" width="9.42578125" customWidth="1"/>
    <col min="11771" max="11771" width="11.7109375" customWidth="1"/>
    <col min="12009" max="12009" width="7" customWidth="1"/>
    <col min="12010" max="12010" width="8.85546875" customWidth="1"/>
    <col min="12011" max="12011" width="7.85546875" customWidth="1"/>
    <col min="12012" max="12012" width="7" customWidth="1"/>
    <col min="12013" max="12014" width="7.5703125" customWidth="1"/>
    <col min="12015" max="12016" width="7.85546875" customWidth="1"/>
    <col min="12017" max="12017" width="6.7109375" customWidth="1"/>
    <col min="12018" max="12018" width="6.42578125" customWidth="1"/>
    <col min="12019" max="12019" width="7.28515625" customWidth="1"/>
    <col min="12020" max="12020" width="8.5703125" customWidth="1"/>
    <col min="12021" max="12022" width="8.28515625" customWidth="1"/>
    <col min="12023" max="12023" width="8.140625" customWidth="1"/>
    <col min="12024" max="12024" width="9.140625" customWidth="1"/>
    <col min="12025" max="12025" width="9.28515625" customWidth="1"/>
    <col min="12026" max="12026" width="9.42578125" customWidth="1"/>
    <col min="12027" max="12027" width="11.7109375" customWidth="1"/>
    <col min="12265" max="12265" width="7" customWidth="1"/>
    <col min="12266" max="12266" width="8.85546875" customWidth="1"/>
    <col min="12267" max="12267" width="7.85546875" customWidth="1"/>
    <col min="12268" max="12268" width="7" customWidth="1"/>
    <col min="12269" max="12270" width="7.5703125" customWidth="1"/>
    <col min="12271" max="12272" width="7.85546875" customWidth="1"/>
    <col min="12273" max="12273" width="6.7109375" customWidth="1"/>
    <col min="12274" max="12274" width="6.42578125" customWidth="1"/>
    <col min="12275" max="12275" width="7.28515625" customWidth="1"/>
    <col min="12276" max="12276" width="8.5703125" customWidth="1"/>
    <col min="12277" max="12278" width="8.28515625" customWidth="1"/>
    <col min="12279" max="12279" width="8.140625" customWidth="1"/>
    <col min="12280" max="12280" width="9.140625" customWidth="1"/>
    <col min="12281" max="12281" width="9.28515625" customWidth="1"/>
    <col min="12282" max="12282" width="9.42578125" customWidth="1"/>
    <col min="12283" max="12283" width="11.7109375" customWidth="1"/>
    <col min="12521" max="12521" width="7" customWidth="1"/>
    <col min="12522" max="12522" width="8.85546875" customWidth="1"/>
    <col min="12523" max="12523" width="7.85546875" customWidth="1"/>
    <col min="12524" max="12524" width="7" customWidth="1"/>
    <col min="12525" max="12526" width="7.5703125" customWidth="1"/>
    <col min="12527" max="12528" width="7.85546875" customWidth="1"/>
    <col min="12529" max="12529" width="6.7109375" customWidth="1"/>
    <col min="12530" max="12530" width="6.42578125" customWidth="1"/>
    <col min="12531" max="12531" width="7.28515625" customWidth="1"/>
    <col min="12532" max="12532" width="8.5703125" customWidth="1"/>
    <col min="12533" max="12534" width="8.28515625" customWidth="1"/>
    <col min="12535" max="12535" width="8.140625" customWidth="1"/>
    <col min="12536" max="12536" width="9.140625" customWidth="1"/>
    <col min="12537" max="12537" width="9.28515625" customWidth="1"/>
    <col min="12538" max="12538" width="9.42578125" customWidth="1"/>
    <col min="12539" max="12539" width="11.7109375" customWidth="1"/>
    <col min="12777" max="12777" width="7" customWidth="1"/>
    <col min="12778" max="12778" width="8.85546875" customWidth="1"/>
    <col min="12779" max="12779" width="7.85546875" customWidth="1"/>
    <col min="12780" max="12780" width="7" customWidth="1"/>
    <col min="12781" max="12782" width="7.5703125" customWidth="1"/>
    <col min="12783" max="12784" width="7.85546875" customWidth="1"/>
    <col min="12785" max="12785" width="6.7109375" customWidth="1"/>
    <col min="12786" max="12786" width="6.42578125" customWidth="1"/>
    <col min="12787" max="12787" width="7.28515625" customWidth="1"/>
    <col min="12788" max="12788" width="8.5703125" customWidth="1"/>
    <col min="12789" max="12790" width="8.28515625" customWidth="1"/>
    <col min="12791" max="12791" width="8.140625" customWidth="1"/>
    <col min="12792" max="12792" width="9.140625" customWidth="1"/>
    <col min="12793" max="12793" width="9.28515625" customWidth="1"/>
    <col min="12794" max="12794" width="9.42578125" customWidth="1"/>
    <col min="12795" max="12795" width="11.7109375" customWidth="1"/>
    <col min="13033" max="13033" width="7" customWidth="1"/>
    <col min="13034" max="13034" width="8.85546875" customWidth="1"/>
    <col min="13035" max="13035" width="7.85546875" customWidth="1"/>
    <col min="13036" max="13036" width="7" customWidth="1"/>
    <col min="13037" max="13038" width="7.5703125" customWidth="1"/>
    <col min="13039" max="13040" width="7.85546875" customWidth="1"/>
    <col min="13041" max="13041" width="6.7109375" customWidth="1"/>
    <col min="13042" max="13042" width="6.42578125" customWidth="1"/>
    <col min="13043" max="13043" width="7.28515625" customWidth="1"/>
    <col min="13044" max="13044" width="8.5703125" customWidth="1"/>
    <col min="13045" max="13046" width="8.28515625" customWidth="1"/>
    <col min="13047" max="13047" width="8.140625" customWidth="1"/>
    <col min="13048" max="13048" width="9.140625" customWidth="1"/>
    <col min="13049" max="13049" width="9.28515625" customWidth="1"/>
    <col min="13050" max="13050" width="9.42578125" customWidth="1"/>
    <col min="13051" max="13051" width="11.7109375" customWidth="1"/>
    <col min="13289" max="13289" width="7" customWidth="1"/>
    <col min="13290" max="13290" width="8.85546875" customWidth="1"/>
    <col min="13291" max="13291" width="7.85546875" customWidth="1"/>
    <col min="13292" max="13292" width="7" customWidth="1"/>
    <col min="13293" max="13294" width="7.5703125" customWidth="1"/>
    <col min="13295" max="13296" width="7.85546875" customWidth="1"/>
    <col min="13297" max="13297" width="6.7109375" customWidth="1"/>
    <col min="13298" max="13298" width="6.42578125" customWidth="1"/>
    <col min="13299" max="13299" width="7.28515625" customWidth="1"/>
    <col min="13300" max="13300" width="8.5703125" customWidth="1"/>
    <col min="13301" max="13302" width="8.28515625" customWidth="1"/>
    <col min="13303" max="13303" width="8.140625" customWidth="1"/>
    <col min="13304" max="13304" width="9.140625" customWidth="1"/>
    <col min="13305" max="13305" width="9.28515625" customWidth="1"/>
    <col min="13306" max="13306" width="9.42578125" customWidth="1"/>
    <col min="13307" max="13307" width="11.7109375" customWidth="1"/>
    <col min="13545" max="13545" width="7" customWidth="1"/>
    <col min="13546" max="13546" width="8.85546875" customWidth="1"/>
    <col min="13547" max="13547" width="7.85546875" customWidth="1"/>
    <col min="13548" max="13548" width="7" customWidth="1"/>
    <col min="13549" max="13550" width="7.5703125" customWidth="1"/>
    <col min="13551" max="13552" width="7.85546875" customWidth="1"/>
    <col min="13553" max="13553" width="6.7109375" customWidth="1"/>
    <col min="13554" max="13554" width="6.42578125" customWidth="1"/>
    <col min="13555" max="13555" width="7.28515625" customWidth="1"/>
    <col min="13556" max="13556" width="8.5703125" customWidth="1"/>
    <col min="13557" max="13558" width="8.28515625" customWidth="1"/>
    <col min="13559" max="13559" width="8.140625" customWidth="1"/>
    <col min="13560" max="13560" width="9.140625" customWidth="1"/>
    <col min="13561" max="13561" width="9.28515625" customWidth="1"/>
    <col min="13562" max="13562" width="9.42578125" customWidth="1"/>
    <col min="13563" max="13563" width="11.7109375" customWidth="1"/>
    <col min="13801" max="13801" width="7" customWidth="1"/>
    <col min="13802" max="13802" width="8.85546875" customWidth="1"/>
    <col min="13803" max="13803" width="7.85546875" customWidth="1"/>
    <col min="13804" max="13804" width="7" customWidth="1"/>
    <col min="13805" max="13806" width="7.5703125" customWidth="1"/>
    <col min="13807" max="13808" width="7.85546875" customWidth="1"/>
    <col min="13809" max="13809" width="6.7109375" customWidth="1"/>
    <col min="13810" max="13810" width="6.42578125" customWidth="1"/>
    <col min="13811" max="13811" width="7.28515625" customWidth="1"/>
    <col min="13812" max="13812" width="8.5703125" customWidth="1"/>
    <col min="13813" max="13814" width="8.28515625" customWidth="1"/>
    <col min="13815" max="13815" width="8.140625" customWidth="1"/>
    <col min="13816" max="13816" width="9.140625" customWidth="1"/>
    <col min="13817" max="13817" width="9.28515625" customWidth="1"/>
    <col min="13818" max="13818" width="9.42578125" customWidth="1"/>
    <col min="13819" max="13819" width="11.7109375" customWidth="1"/>
    <col min="14057" max="14057" width="7" customWidth="1"/>
    <col min="14058" max="14058" width="8.85546875" customWidth="1"/>
    <col min="14059" max="14059" width="7.85546875" customWidth="1"/>
    <col min="14060" max="14060" width="7" customWidth="1"/>
    <col min="14061" max="14062" width="7.5703125" customWidth="1"/>
    <col min="14063" max="14064" width="7.85546875" customWidth="1"/>
    <col min="14065" max="14065" width="6.7109375" customWidth="1"/>
    <col min="14066" max="14066" width="6.42578125" customWidth="1"/>
    <col min="14067" max="14067" width="7.28515625" customWidth="1"/>
    <col min="14068" max="14068" width="8.5703125" customWidth="1"/>
    <col min="14069" max="14070" width="8.28515625" customWidth="1"/>
    <col min="14071" max="14071" width="8.140625" customWidth="1"/>
    <col min="14072" max="14072" width="9.140625" customWidth="1"/>
    <col min="14073" max="14073" width="9.28515625" customWidth="1"/>
    <col min="14074" max="14074" width="9.42578125" customWidth="1"/>
    <col min="14075" max="14075" width="11.7109375" customWidth="1"/>
    <col min="14313" max="14313" width="7" customWidth="1"/>
    <col min="14314" max="14314" width="8.85546875" customWidth="1"/>
    <col min="14315" max="14315" width="7.85546875" customWidth="1"/>
    <col min="14316" max="14316" width="7" customWidth="1"/>
    <col min="14317" max="14318" width="7.5703125" customWidth="1"/>
    <col min="14319" max="14320" width="7.85546875" customWidth="1"/>
    <col min="14321" max="14321" width="6.7109375" customWidth="1"/>
    <col min="14322" max="14322" width="6.42578125" customWidth="1"/>
    <col min="14323" max="14323" width="7.28515625" customWidth="1"/>
    <col min="14324" max="14324" width="8.5703125" customWidth="1"/>
    <col min="14325" max="14326" width="8.28515625" customWidth="1"/>
    <col min="14327" max="14327" width="8.140625" customWidth="1"/>
    <col min="14328" max="14328" width="9.140625" customWidth="1"/>
    <col min="14329" max="14329" width="9.28515625" customWidth="1"/>
    <col min="14330" max="14330" width="9.42578125" customWidth="1"/>
    <col min="14331" max="14331" width="11.7109375" customWidth="1"/>
    <col min="14569" max="14569" width="7" customWidth="1"/>
    <col min="14570" max="14570" width="8.85546875" customWidth="1"/>
    <col min="14571" max="14571" width="7.85546875" customWidth="1"/>
    <col min="14572" max="14572" width="7" customWidth="1"/>
    <col min="14573" max="14574" width="7.5703125" customWidth="1"/>
    <col min="14575" max="14576" width="7.85546875" customWidth="1"/>
    <col min="14577" max="14577" width="6.7109375" customWidth="1"/>
    <col min="14578" max="14578" width="6.42578125" customWidth="1"/>
    <col min="14579" max="14579" width="7.28515625" customWidth="1"/>
    <col min="14580" max="14580" width="8.5703125" customWidth="1"/>
    <col min="14581" max="14582" width="8.28515625" customWidth="1"/>
    <col min="14583" max="14583" width="8.140625" customWidth="1"/>
    <col min="14584" max="14584" width="9.140625" customWidth="1"/>
    <col min="14585" max="14585" width="9.28515625" customWidth="1"/>
    <col min="14586" max="14586" width="9.42578125" customWidth="1"/>
    <col min="14587" max="14587" width="11.7109375" customWidth="1"/>
    <col min="14825" max="14825" width="7" customWidth="1"/>
    <col min="14826" max="14826" width="8.85546875" customWidth="1"/>
    <col min="14827" max="14827" width="7.85546875" customWidth="1"/>
    <col min="14828" max="14828" width="7" customWidth="1"/>
    <col min="14829" max="14830" width="7.5703125" customWidth="1"/>
    <col min="14831" max="14832" width="7.85546875" customWidth="1"/>
    <col min="14833" max="14833" width="6.7109375" customWidth="1"/>
    <col min="14834" max="14834" width="6.42578125" customWidth="1"/>
    <col min="14835" max="14835" width="7.28515625" customWidth="1"/>
    <col min="14836" max="14836" width="8.5703125" customWidth="1"/>
    <col min="14837" max="14838" width="8.28515625" customWidth="1"/>
    <col min="14839" max="14839" width="8.140625" customWidth="1"/>
    <col min="14840" max="14840" width="9.140625" customWidth="1"/>
    <col min="14841" max="14841" width="9.28515625" customWidth="1"/>
    <col min="14842" max="14842" width="9.42578125" customWidth="1"/>
    <col min="14843" max="14843" width="11.7109375" customWidth="1"/>
    <col min="15081" max="15081" width="7" customWidth="1"/>
    <col min="15082" max="15082" width="8.85546875" customWidth="1"/>
    <col min="15083" max="15083" width="7.85546875" customWidth="1"/>
    <col min="15084" max="15084" width="7" customWidth="1"/>
    <col min="15085" max="15086" width="7.5703125" customWidth="1"/>
    <col min="15087" max="15088" width="7.85546875" customWidth="1"/>
    <col min="15089" max="15089" width="6.7109375" customWidth="1"/>
    <col min="15090" max="15090" width="6.42578125" customWidth="1"/>
    <col min="15091" max="15091" width="7.28515625" customWidth="1"/>
    <col min="15092" max="15092" width="8.5703125" customWidth="1"/>
    <col min="15093" max="15094" width="8.28515625" customWidth="1"/>
    <col min="15095" max="15095" width="8.140625" customWidth="1"/>
    <col min="15096" max="15096" width="9.140625" customWidth="1"/>
    <col min="15097" max="15097" width="9.28515625" customWidth="1"/>
    <col min="15098" max="15098" width="9.42578125" customWidth="1"/>
    <col min="15099" max="15099" width="11.7109375" customWidth="1"/>
    <col min="15337" max="15337" width="7" customWidth="1"/>
    <col min="15338" max="15338" width="8.85546875" customWidth="1"/>
    <col min="15339" max="15339" width="7.85546875" customWidth="1"/>
    <col min="15340" max="15340" width="7" customWidth="1"/>
    <col min="15341" max="15342" width="7.5703125" customWidth="1"/>
    <col min="15343" max="15344" width="7.85546875" customWidth="1"/>
    <col min="15345" max="15345" width="6.7109375" customWidth="1"/>
    <col min="15346" max="15346" width="6.42578125" customWidth="1"/>
    <col min="15347" max="15347" width="7.28515625" customWidth="1"/>
    <col min="15348" max="15348" width="8.5703125" customWidth="1"/>
    <col min="15349" max="15350" width="8.28515625" customWidth="1"/>
    <col min="15351" max="15351" width="8.140625" customWidth="1"/>
    <col min="15352" max="15352" width="9.140625" customWidth="1"/>
    <col min="15353" max="15353" width="9.28515625" customWidth="1"/>
    <col min="15354" max="15354" width="9.42578125" customWidth="1"/>
    <col min="15355" max="15355" width="11.7109375" customWidth="1"/>
    <col min="15593" max="15593" width="7" customWidth="1"/>
    <col min="15594" max="15594" width="8.85546875" customWidth="1"/>
    <col min="15595" max="15595" width="7.85546875" customWidth="1"/>
    <col min="15596" max="15596" width="7" customWidth="1"/>
    <col min="15597" max="15598" width="7.5703125" customWidth="1"/>
    <col min="15599" max="15600" width="7.85546875" customWidth="1"/>
    <col min="15601" max="15601" width="6.7109375" customWidth="1"/>
    <col min="15602" max="15602" width="6.42578125" customWidth="1"/>
    <col min="15603" max="15603" width="7.28515625" customWidth="1"/>
    <col min="15604" max="15604" width="8.5703125" customWidth="1"/>
    <col min="15605" max="15606" width="8.28515625" customWidth="1"/>
    <col min="15607" max="15607" width="8.140625" customWidth="1"/>
    <col min="15608" max="15608" width="9.140625" customWidth="1"/>
    <col min="15609" max="15609" width="9.28515625" customWidth="1"/>
    <col min="15610" max="15610" width="9.42578125" customWidth="1"/>
    <col min="15611" max="15611" width="11.7109375" customWidth="1"/>
    <col min="15849" max="15849" width="7" customWidth="1"/>
    <col min="15850" max="15850" width="8.85546875" customWidth="1"/>
    <col min="15851" max="15851" width="7.85546875" customWidth="1"/>
    <col min="15852" max="15852" width="7" customWidth="1"/>
    <col min="15853" max="15854" width="7.5703125" customWidth="1"/>
    <col min="15855" max="15856" width="7.85546875" customWidth="1"/>
    <col min="15857" max="15857" width="6.7109375" customWidth="1"/>
    <col min="15858" max="15858" width="6.42578125" customWidth="1"/>
    <col min="15859" max="15859" width="7.28515625" customWidth="1"/>
    <col min="15860" max="15860" width="8.5703125" customWidth="1"/>
    <col min="15861" max="15862" width="8.28515625" customWidth="1"/>
    <col min="15863" max="15863" width="8.140625" customWidth="1"/>
    <col min="15864" max="15864" width="9.140625" customWidth="1"/>
    <col min="15865" max="15865" width="9.28515625" customWidth="1"/>
    <col min="15866" max="15866" width="9.42578125" customWidth="1"/>
    <col min="15867" max="15867" width="11.7109375" customWidth="1"/>
    <col min="16105" max="16105" width="7" customWidth="1"/>
    <col min="16106" max="16106" width="8.85546875" customWidth="1"/>
    <col min="16107" max="16107" width="7.85546875" customWidth="1"/>
    <col min="16108" max="16108" width="7" customWidth="1"/>
    <col min="16109" max="16110" width="7.5703125" customWidth="1"/>
    <col min="16111" max="16112" width="7.85546875" customWidth="1"/>
    <col min="16113" max="16113" width="6.7109375" customWidth="1"/>
    <col min="16114" max="16114" width="6.42578125" customWidth="1"/>
    <col min="16115" max="16115" width="7.28515625" customWidth="1"/>
    <col min="16116" max="16116" width="8.5703125" customWidth="1"/>
    <col min="16117" max="16118" width="8.28515625" customWidth="1"/>
    <col min="16119" max="16119" width="8.140625" customWidth="1"/>
    <col min="16120" max="16120" width="9.140625" customWidth="1"/>
    <col min="16121" max="16121" width="9.28515625" customWidth="1"/>
    <col min="16122" max="16122" width="9.42578125" customWidth="1"/>
    <col min="16123" max="16123" width="11.7109375" customWidth="1"/>
  </cols>
  <sheetData>
    <row r="1" spans="1:21" ht="21" customHeight="1" x14ac:dyDescent="0.25">
      <c r="B1" s="2"/>
      <c r="C1" s="2"/>
      <c r="D1" s="2"/>
      <c r="E1" s="2"/>
      <c r="F1" s="3" t="s">
        <v>97</v>
      </c>
      <c r="G1" s="2"/>
      <c r="I1" s="2"/>
      <c r="J1" s="2"/>
      <c r="K1" s="2"/>
      <c r="L1" s="2"/>
      <c r="M1" s="2"/>
      <c r="N1" s="2"/>
      <c r="O1" s="2"/>
      <c r="P1" s="66"/>
      <c r="Q1" s="66"/>
    </row>
    <row r="2" spans="1:21" ht="21" customHeight="1" x14ac:dyDescent="0.25">
      <c r="A2" s="133" t="s">
        <v>89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66"/>
      <c r="Q2" s="66"/>
    </row>
    <row r="3" spans="1:21" ht="21" customHeight="1" x14ac:dyDescent="0.25">
      <c r="A3" s="134" t="s">
        <v>0</v>
      </c>
      <c r="B3" s="134"/>
      <c r="C3" s="5" t="s">
        <v>95</v>
      </c>
      <c r="D3" s="6"/>
      <c r="E3" s="7"/>
      <c r="F3" s="135" t="s">
        <v>1</v>
      </c>
      <c r="G3" s="135"/>
      <c r="H3" s="8" t="s">
        <v>96</v>
      </c>
      <c r="I3" s="9"/>
      <c r="J3" s="10"/>
      <c r="K3" s="11"/>
      <c r="L3" s="68" t="s">
        <v>2</v>
      </c>
      <c r="M3" s="136" t="s">
        <v>103</v>
      </c>
      <c r="N3" s="137"/>
      <c r="O3" s="138" t="s">
        <v>3</v>
      </c>
      <c r="P3" s="139"/>
      <c r="Q3" s="13" t="s">
        <v>104</v>
      </c>
    </row>
    <row r="4" spans="1:21" s="1" customFormat="1" ht="38.25" x14ac:dyDescent="0.2">
      <c r="A4" s="68" t="s">
        <v>4</v>
      </c>
      <c r="B4" s="68" t="s">
        <v>5</v>
      </c>
      <c r="C4" s="68" t="s">
        <v>6</v>
      </c>
      <c r="D4" s="68" t="s">
        <v>7</v>
      </c>
      <c r="E4" s="68" t="s">
        <v>8</v>
      </c>
      <c r="F4" s="68" t="s">
        <v>94</v>
      </c>
      <c r="G4" s="68" t="s">
        <v>10</v>
      </c>
      <c r="H4" s="68" t="s">
        <v>91</v>
      </c>
      <c r="I4" s="68" t="s">
        <v>92</v>
      </c>
      <c r="J4" s="14" t="s">
        <v>11</v>
      </c>
      <c r="K4" s="68" t="s">
        <v>12</v>
      </c>
      <c r="L4" s="68" t="s">
        <v>13</v>
      </c>
      <c r="M4" s="68" t="s">
        <v>14</v>
      </c>
      <c r="N4" s="68" t="s">
        <v>15</v>
      </c>
      <c r="O4" s="68" t="s">
        <v>16</v>
      </c>
      <c r="P4" s="68" t="s">
        <v>17</v>
      </c>
      <c r="Q4" s="68" t="s">
        <v>18</v>
      </c>
      <c r="R4" s="15" t="s">
        <v>19</v>
      </c>
    </row>
    <row r="5" spans="1:21" ht="20.25" customHeight="1" x14ac:dyDescent="0.25">
      <c r="A5" s="67">
        <v>43525</v>
      </c>
      <c r="B5" s="108">
        <v>0</v>
      </c>
      <c r="C5" s="108">
        <v>0</v>
      </c>
      <c r="D5" s="108">
        <v>0</v>
      </c>
      <c r="E5" s="108">
        <v>0</v>
      </c>
      <c r="F5" s="108">
        <v>0</v>
      </c>
      <c r="G5" s="108">
        <v>0</v>
      </c>
      <c r="H5" s="64">
        <v>0</v>
      </c>
      <c r="I5" s="21">
        <v>0</v>
      </c>
      <c r="J5" s="21">
        <v>0</v>
      </c>
      <c r="K5" s="21">
        <v>0</v>
      </c>
      <c r="L5" s="82">
        <f>SUM(B5:K5)</f>
        <v>0</v>
      </c>
      <c r="M5" s="21">
        <v>0</v>
      </c>
      <c r="N5" s="82">
        <f>G5</f>
        <v>0</v>
      </c>
      <c r="O5" s="82">
        <f>N5</f>
        <v>0</v>
      </c>
      <c r="P5" s="21">
        <v>0</v>
      </c>
      <c r="Q5" s="22">
        <v>0</v>
      </c>
      <c r="R5" s="23">
        <v>0</v>
      </c>
    </row>
    <row r="6" spans="1:21" ht="20.25" customHeight="1" x14ac:dyDescent="0.25">
      <c r="A6" s="67">
        <v>43557</v>
      </c>
      <c r="B6" s="108">
        <v>0</v>
      </c>
      <c r="C6" s="108">
        <v>0</v>
      </c>
      <c r="D6" s="108">
        <v>0</v>
      </c>
      <c r="E6" s="108">
        <v>0</v>
      </c>
      <c r="F6" s="108">
        <v>0</v>
      </c>
      <c r="G6" s="108">
        <v>0</v>
      </c>
      <c r="H6" s="64">
        <v>0</v>
      </c>
      <c r="I6" s="21">
        <v>0</v>
      </c>
      <c r="J6" s="21">
        <v>0</v>
      </c>
      <c r="K6" s="21">
        <v>0</v>
      </c>
      <c r="L6" s="82">
        <f t="shared" ref="L6:L17" si="0">SUM(B6:K6)</f>
        <v>0</v>
      </c>
      <c r="M6" s="21">
        <v>0</v>
      </c>
      <c r="N6" s="82">
        <f t="shared" ref="N6:N17" si="1">G6</f>
        <v>0</v>
      </c>
      <c r="O6" s="82">
        <f t="shared" ref="O6:O17" si="2">N6</f>
        <v>0</v>
      </c>
      <c r="P6" s="21">
        <v>0</v>
      </c>
      <c r="Q6" s="22">
        <v>0</v>
      </c>
      <c r="R6" s="23">
        <v>0</v>
      </c>
    </row>
    <row r="7" spans="1:21" ht="20.25" customHeight="1" x14ac:dyDescent="0.25">
      <c r="A7" s="67">
        <v>43589</v>
      </c>
      <c r="B7" s="108">
        <v>0</v>
      </c>
      <c r="C7" s="108">
        <v>0</v>
      </c>
      <c r="D7" s="108">
        <v>0</v>
      </c>
      <c r="E7" s="108">
        <v>0</v>
      </c>
      <c r="F7" s="108">
        <v>0</v>
      </c>
      <c r="G7" s="108">
        <v>0</v>
      </c>
      <c r="H7" s="64">
        <v>0</v>
      </c>
      <c r="I7" s="21">
        <v>0</v>
      </c>
      <c r="J7" s="21">
        <v>0</v>
      </c>
      <c r="K7" s="21">
        <v>0</v>
      </c>
      <c r="L7" s="82">
        <f t="shared" si="0"/>
        <v>0</v>
      </c>
      <c r="M7" s="21">
        <v>0</v>
      </c>
      <c r="N7" s="82">
        <f t="shared" si="1"/>
        <v>0</v>
      </c>
      <c r="O7" s="82">
        <f t="shared" si="2"/>
        <v>0</v>
      </c>
      <c r="P7" s="21">
        <v>0</v>
      </c>
      <c r="Q7" s="22">
        <v>0</v>
      </c>
      <c r="R7" s="23">
        <v>0</v>
      </c>
    </row>
    <row r="8" spans="1:21" ht="20.25" customHeight="1" x14ac:dyDescent="0.25">
      <c r="A8" s="67">
        <v>43621</v>
      </c>
      <c r="B8" s="108">
        <v>0</v>
      </c>
      <c r="C8" s="108">
        <v>0</v>
      </c>
      <c r="D8" s="108">
        <v>0</v>
      </c>
      <c r="E8" s="108">
        <v>0</v>
      </c>
      <c r="F8" s="108">
        <v>0</v>
      </c>
      <c r="G8" s="108">
        <v>0</v>
      </c>
      <c r="H8" s="64">
        <v>0</v>
      </c>
      <c r="I8" s="21">
        <v>0</v>
      </c>
      <c r="J8" s="21">
        <v>0</v>
      </c>
      <c r="K8" s="83">
        <v>0</v>
      </c>
      <c r="L8" s="82">
        <f t="shared" si="0"/>
        <v>0</v>
      </c>
      <c r="M8" s="21">
        <v>0</v>
      </c>
      <c r="N8" s="82">
        <f t="shared" si="1"/>
        <v>0</v>
      </c>
      <c r="O8" s="82">
        <f t="shared" si="2"/>
        <v>0</v>
      </c>
      <c r="P8" s="21">
        <v>0</v>
      </c>
      <c r="Q8" s="22">
        <v>0</v>
      </c>
      <c r="R8" s="23">
        <v>0</v>
      </c>
    </row>
    <row r="9" spans="1:21" ht="20.25" customHeight="1" x14ac:dyDescent="0.25">
      <c r="A9" s="67">
        <v>43653</v>
      </c>
      <c r="B9" s="108">
        <v>0</v>
      </c>
      <c r="C9" s="108">
        <v>0</v>
      </c>
      <c r="D9" s="108">
        <v>0</v>
      </c>
      <c r="E9" s="108">
        <v>0</v>
      </c>
      <c r="F9" s="108">
        <v>0</v>
      </c>
      <c r="G9" s="108">
        <v>0</v>
      </c>
      <c r="H9" s="64">
        <v>0</v>
      </c>
      <c r="I9" s="21">
        <v>0</v>
      </c>
      <c r="J9" s="21">
        <v>0</v>
      </c>
      <c r="K9" s="21">
        <v>0</v>
      </c>
      <c r="L9" s="82">
        <f t="shared" si="0"/>
        <v>0</v>
      </c>
      <c r="M9" s="21">
        <v>0</v>
      </c>
      <c r="N9" s="82">
        <f t="shared" si="1"/>
        <v>0</v>
      </c>
      <c r="O9" s="82">
        <f t="shared" si="2"/>
        <v>0</v>
      </c>
      <c r="P9" s="21">
        <v>0</v>
      </c>
      <c r="Q9" s="22">
        <v>0</v>
      </c>
      <c r="R9" s="23">
        <v>0</v>
      </c>
    </row>
    <row r="10" spans="1:21" ht="20.25" customHeight="1" x14ac:dyDescent="0.25">
      <c r="A10" s="67">
        <v>43685</v>
      </c>
      <c r="B10" s="108">
        <v>0</v>
      </c>
      <c r="C10" s="108">
        <v>0</v>
      </c>
      <c r="D10" s="108">
        <v>0</v>
      </c>
      <c r="E10" s="108">
        <v>0</v>
      </c>
      <c r="F10" s="108">
        <v>0</v>
      </c>
      <c r="G10" s="108">
        <v>0</v>
      </c>
      <c r="H10" s="64">
        <v>0</v>
      </c>
      <c r="I10" s="21">
        <v>0</v>
      </c>
      <c r="J10" s="21">
        <v>0</v>
      </c>
      <c r="K10" s="21">
        <v>0</v>
      </c>
      <c r="L10" s="82">
        <f t="shared" si="0"/>
        <v>0</v>
      </c>
      <c r="M10" s="21">
        <v>0</v>
      </c>
      <c r="N10" s="82">
        <f t="shared" si="1"/>
        <v>0</v>
      </c>
      <c r="O10" s="82">
        <f t="shared" si="2"/>
        <v>0</v>
      </c>
      <c r="P10" s="21">
        <v>0</v>
      </c>
      <c r="Q10" s="22">
        <v>0</v>
      </c>
      <c r="R10" s="23">
        <v>0</v>
      </c>
    </row>
    <row r="11" spans="1:21" ht="20.25" customHeight="1" x14ac:dyDescent="0.25">
      <c r="A11" s="67">
        <v>43717</v>
      </c>
      <c r="B11" s="108">
        <v>0</v>
      </c>
      <c r="C11" s="108">
        <v>0</v>
      </c>
      <c r="D11" s="108">
        <v>0</v>
      </c>
      <c r="E11" s="108">
        <v>0</v>
      </c>
      <c r="F11" s="108">
        <v>0</v>
      </c>
      <c r="G11" s="108">
        <v>0</v>
      </c>
      <c r="H11" s="64">
        <v>0</v>
      </c>
      <c r="I11" s="21">
        <v>0</v>
      </c>
      <c r="J11" s="21">
        <v>0</v>
      </c>
      <c r="K11" s="21">
        <v>0</v>
      </c>
      <c r="L11" s="82">
        <f t="shared" si="0"/>
        <v>0</v>
      </c>
      <c r="M11" s="21">
        <v>0</v>
      </c>
      <c r="N11" s="82">
        <f t="shared" si="1"/>
        <v>0</v>
      </c>
      <c r="O11" s="82">
        <f t="shared" si="2"/>
        <v>0</v>
      </c>
      <c r="P11" s="21">
        <v>0</v>
      </c>
      <c r="Q11" s="22">
        <v>0</v>
      </c>
      <c r="R11" s="23">
        <v>0</v>
      </c>
    </row>
    <row r="12" spans="1:21" ht="20.25" customHeight="1" x14ac:dyDescent="0.25">
      <c r="A12" s="67">
        <v>43749</v>
      </c>
      <c r="B12" s="108">
        <v>0</v>
      </c>
      <c r="C12" s="108">
        <v>0</v>
      </c>
      <c r="D12" s="108">
        <v>0</v>
      </c>
      <c r="E12" s="108">
        <v>0</v>
      </c>
      <c r="F12" s="108">
        <v>0</v>
      </c>
      <c r="G12" s="108">
        <v>0</v>
      </c>
      <c r="H12" s="64">
        <v>0</v>
      </c>
      <c r="I12" s="21">
        <v>0</v>
      </c>
      <c r="J12" s="21">
        <v>0</v>
      </c>
      <c r="K12" s="21">
        <v>0</v>
      </c>
      <c r="L12" s="82">
        <f t="shared" si="0"/>
        <v>0</v>
      </c>
      <c r="M12" s="21">
        <v>0</v>
      </c>
      <c r="N12" s="82">
        <f t="shared" si="1"/>
        <v>0</v>
      </c>
      <c r="O12" s="82">
        <f t="shared" si="2"/>
        <v>0</v>
      </c>
      <c r="P12" s="21">
        <v>0</v>
      </c>
      <c r="Q12" s="22">
        <v>0</v>
      </c>
      <c r="R12" s="23">
        <v>0</v>
      </c>
    </row>
    <row r="13" spans="1:21" ht="20.25" customHeight="1" x14ac:dyDescent="0.25">
      <c r="A13" s="67">
        <v>43781</v>
      </c>
      <c r="B13" s="108">
        <v>0</v>
      </c>
      <c r="C13" s="108">
        <v>0</v>
      </c>
      <c r="D13" s="108">
        <v>0</v>
      </c>
      <c r="E13" s="108">
        <v>0</v>
      </c>
      <c r="F13" s="108">
        <v>0</v>
      </c>
      <c r="G13" s="108">
        <v>0</v>
      </c>
      <c r="H13" s="64">
        <v>0</v>
      </c>
      <c r="I13" s="21">
        <v>0</v>
      </c>
      <c r="J13" s="21">
        <v>0</v>
      </c>
      <c r="K13" s="21">
        <v>0</v>
      </c>
      <c r="L13" s="82">
        <f t="shared" si="0"/>
        <v>0</v>
      </c>
      <c r="M13" s="21">
        <v>0</v>
      </c>
      <c r="N13" s="82">
        <f t="shared" si="1"/>
        <v>0</v>
      </c>
      <c r="O13" s="82">
        <f t="shared" si="2"/>
        <v>0</v>
      </c>
      <c r="P13" s="21">
        <v>0</v>
      </c>
      <c r="Q13" s="22">
        <v>0</v>
      </c>
      <c r="R13" s="23">
        <v>0</v>
      </c>
    </row>
    <row r="14" spans="1:21" ht="20.25" customHeight="1" x14ac:dyDescent="0.25">
      <c r="A14" s="67">
        <v>43813</v>
      </c>
      <c r="B14" s="108">
        <v>0</v>
      </c>
      <c r="C14" s="108">
        <v>0</v>
      </c>
      <c r="D14" s="108">
        <v>0</v>
      </c>
      <c r="E14" s="108">
        <v>0</v>
      </c>
      <c r="F14" s="108">
        <v>0</v>
      </c>
      <c r="G14" s="108">
        <v>0</v>
      </c>
      <c r="H14" s="64">
        <v>0</v>
      </c>
      <c r="I14" s="21">
        <v>0</v>
      </c>
      <c r="J14" s="21">
        <v>0</v>
      </c>
      <c r="K14" s="21">
        <v>0</v>
      </c>
      <c r="L14" s="82">
        <f t="shared" si="0"/>
        <v>0</v>
      </c>
      <c r="M14" s="21">
        <v>0</v>
      </c>
      <c r="N14" s="82">
        <f t="shared" si="1"/>
        <v>0</v>
      </c>
      <c r="O14" s="82">
        <f t="shared" si="2"/>
        <v>0</v>
      </c>
      <c r="P14" s="21">
        <v>0</v>
      </c>
      <c r="Q14" s="22">
        <v>0</v>
      </c>
      <c r="R14" s="23">
        <v>0</v>
      </c>
    </row>
    <row r="15" spans="1:21" ht="20.25" customHeight="1" x14ac:dyDescent="0.25">
      <c r="A15" s="67">
        <v>43845</v>
      </c>
      <c r="B15" s="108">
        <v>0</v>
      </c>
      <c r="C15" s="108">
        <v>0</v>
      </c>
      <c r="D15" s="108">
        <v>0</v>
      </c>
      <c r="E15" s="108">
        <v>0</v>
      </c>
      <c r="F15" s="108">
        <v>0</v>
      </c>
      <c r="G15" s="108">
        <v>0</v>
      </c>
      <c r="H15" s="64">
        <v>0</v>
      </c>
      <c r="I15" s="21">
        <v>0</v>
      </c>
      <c r="J15" s="21">
        <v>0</v>
      </c>
      <c r="K15" s="21">
        <v>0</v>
      </c>
      <c r="L15" s="82">
        <f t="shared" si="0"/>
        <v>0</v>
      </c>
      <c r="M15" s="21">
        <v>0</v>
      </c>
      <c r="N15" s="82">
        <f t="shared" si="1"/>
        <v>0</v>
      </c>
      <c r="O15" s="82">
        <f t="shared" si="2"/>
        <v>0</v>
      </c>
      <c r="P15" s="21">
        <v>0</v>
      </c>
      <c r="Q15" s="22">
        <v>0</v>
      </c>
      <c r="R15" s="23">
        <v>0</v>
      </c>
    </row>
    <row r="16" spans="1:21" ht="20.25" customHeight="1" x14ac:dyDescent="0.25">
      <c r="A16" s="67">
        <v>43877</v>
      </c>
      <c r="B16" s="108">
        <v>0</v>
      </c>
      <c r="C16" s="108">
        <v>0</v>
      </c>
      <c r="D16" s="108">
        <v>0</v>
      </c>
      <c r="E16" s="108">
        <v>0</v>
      </c>
      <c r="F16" s="108">
        <v>0</v>
      </c>
      <c r="G16" s="108">
        <v>0</v>
      </c>
      <c r="H16" s="64">
        <v>0</v>
      </c>
      <c r="I16" s="21">
        <v>0</v>
      </c>
      <c r="J16" s="21">
        <v>0</v>
      </c>
      <c r="K16" s="21">
        <v>0</v>
      </c>
      <c r="L16" s="82">
        <f t="shared" si="0"/>
        <v>0</v>
      </c>
      <c r="M16" s="21">
        <v>0</v>
      </c>
      <c r="N16" s="82">
        <f t="shared" si="1"/>
        <v>0</v>
      </c>
      <c r="O16" s="82">
        <f t="shared" si="2"/>
        <v>0</v>
      </c>
      <c r="P16" s="21">
        <v>0</v>
      </c>
      <c r="Q16" s="22">
        <v>0</v>
      </c>
      <c r="R16" s="23">
        <v>0</v>
      </c>
      <c r="U16" s="97">
        <v>1075912</v>
      </c>
    </row>
    <row r="17" spans="1:18" ht="27" customHeight="1" x14ac:dyDescent="0.25">
      <c r="A17" s="67" t="s">
        <v>20</v>
      </c>
      <c r="B17" s="24"/>
      <c r="C17" s="17"/>
      <c r="D17" s="18"/>
      <c r="E17" s="22"/>
      <c r="F17" s="18"/>
      <c r="G17" s="18"/>
      <c r="H17" s="64"/>
      <c r="I17" s="21"/>
      <c r="J17" s="21">
        <v>0</v>
      </c>
      <c r="K17" s="21"/>
      <c r="L17" s="82">
        <f t="shared" si="0"/>
        <v>0</v>
      </c>
      <c r="M17" s="21"/>
      <c r="N17" s="21">
        <f t="shared" si="1"/>
        <v>0</v>
      </c>
      <c r="O17" s="21">
        <f t="shared" si="2"/>
        <v>0</v>
      </c>
      <c r="P17" s="21"/>
      <c r="Q17" s="22"/>
      <c r="R17" s="23"/>
    </row>
    <row r="18" spans="1:18" ht="20.25" customHeight="1" x14ac:dyDescent="0.25">
      <c r="A18" s="67" t="s">
        <v>21</v>
      </c>
      <c r="B18" s="85">
        <f t="shared" ref="B18:K18" si="3">SUM(B5:B16)</f>
        <v>0</v>
      </c>
      <c r="C18" s="85">
        <f t="shared" si="3"/>
        <v>0</v>
      </c>
      <c r="D18" s="85">
        <f t="shared" si="3"/>
        <v>0</v>
      </c>
      <c r="E18" s="85">
        <f t="shared" si="3"/>
        <v>0</v>
      </c>
      <c r="F18" s="85">
        <f t="shared" si="3"/>
        <v>0</v>
      </c>
      <c r="G18" s="85">
        <f t="shared" si="3"/>
        <v>0</v>
      </c>
      <c r="H18" s="86">
        <f>SUM(H5:H16)</f>
        <v>0</v>
      </c>
      <c r="I18" s="86">
        <f>SUM(I5:I16)</f>
        <v>0</v>
      </c>
      <c r="J18" s="85">
        <f>SUM(J5:J17)</f>
        <v>0</v>
      </c>
      <c r="K18" s="85">
        <f t="shared" si="3"/>
        <v>0</v>
      </c>
      <c r="L18" s="87">
        <f t="shared" ref="L18" si="4">SUM(B18:K18)</f>
        <v>0</v>
      </c>
      <c r="M18" s="85">
        <f t="shared" ref="M18:P18" si="5">SUM(M5:M16)</f>
        <v>0</v>
      </c>
      <c r="N18" s="85">
        <f t="shared" si="5"/>
        <v>0</v>
      </c>
      <c r="O18" s="85">
        <f t="shared" si="5"/>
        <v>0</v>
      </c>
      <c r="P18" s="85">
        <f t="shared" si="5"/>
        <v>0</v>
      </c>
      <c r="Q18" s="85">
        <f>SUM(Q5:Q17)</f>
        <v>0</v>
      </c>
      <c r="R18" s="84">
        <f>SUM(R5:R17)</f>
        <v>0</v>
      </c>
    </row>
    <row r="19" spans="1:18" ht="15.75" customHeight="1" x14ac:dyDescent="0.25">
      <c r="B19" s="131" t="s">
        <v>22</v>
      </c>
      <c r="C19" s="131"/>
      <c r="D19" s="131"/>
      <c r="E19" s="131"/>
      <c r="F19" s="131"/>
      <c r="G19" s="131"/>
    </row>
    <row r="20" spans="1:18" ht="18" customHeight="1" x14ac:dyDescent="0.25">
      <c r="A20" s="1" t="s">
        <v>23</v>
      </c>
      <c r="B20" s="25" t="s">
        <v>24</v>
      </c>
      <c r="C20" s="26"/>
      <c r="D20" s="26"/>
      <c r="E20" s="27"/>
      <c r="F20" s="28"/>
      <c r="G20" s="28"/>
      <c r="H20" s="29">
        <f>L18</f>
        <v>0</v>
      </c>
      <c r="M20" t="s">
        <v>25</v>
      </c>
      <c r="Q20" s="83">
        <f>F18</f>
        <v>0</v>
      </c>
    </row>
    <row r="21" spans="1:18" ht="18" customHeight="1" x14ac:dyDescent="0.25">
      <c r="A21" s="1" t="s">
        <v>26</v>
      </c>
      <c r="B21" s="25" t="s">
        <v>27</v>
      </c>
      <c r="C21" s="26"/>
      <c r="D21" s="26"/>
      <c r="E21" s="27"/>
      <c r="F21" s="28"/>
      <c r="G21" s="28"/>
      <c r="H21">
        <v>0</v>
      </c>
      <c r="M21" t="s">
        <v>28</v>
      </c>
      <c r="Q21" s="83">
        <f>ROUND((B18+C18)*10%,0)</f>
        <v>0</v>
      </c>
    </row>
    <row r="22" spans="1:18" ht="18" customHeight="1" x14ac:dyDescent="0.25">
      <c r="A22" s="1" t="s">
        <v>29</v>
      </c>
      <c r="B22" s="25" t="s">
        <v>30</v>
      </c>
      <c r="C22" s="26"/>
      <c r="D22" s="26"/>
      <c r="E22" s="27"/>
      <c r="F22" s="28"/>
      <c r="G22" s="28"/>
      <c r="H22">
        <v>0</v>
      </c>
      <c r="M22" t="s">
        <v>31</v>
      </c>
      <c r="Q22" s="83">
        <f>R18</f>
        <v>0</v>
      </c>
    </row>
    <row r="23" spans="1:18" ht="18" customHeight="1" x14ac:dyDescent="0.25">
      <c r="B23" s="141" t="s">
        <v>32</v>
      </c>
      <c r="C23" s="141"/>
      <c r="D23" s="141"/>
      <c r="E23" s="141"/>
      <c r="F23" s="141"/>
      <c r="G23" s="141"/>
      <c r="H23" s="29">
        <f>SUM(H20:H22)</f>
        <v>0</v>
      </c>
      <c r="M23" t="s">
        <v>33</v>
      </c>
      <c r="Q23" s="83">
        <f>Q22-Q21</f>
        <v>0</v>
      </c>
    </row>
    <row r="24" spans="1:18" ht="18" customHeight="1" x14ac:dyDescent="0.25">
      <c r="B24" s="26"/>
      <c r="C24" s="26"/>
      <c r="D24" s="26"/>
      <c r="E24" s="27"/>
      <c r="F24" s="28"/>
      <c r="G24" s="28"/>
      <c r="M24" t="s">
        <v>34</v>
      </c>
      <c r="Q24" s="83">
        <f>Q20-Q23</f>
        <v>0</v>
      </c>
    </row>
    <row r="25" spans="1:18" ht="18" customHeight="1" x14ac:dyDescent="0.25">
      <c r="B25" s="26"/>
      <c r="C25" s="26"/>
      <c r="D25" s="26"/>
      <c r="E25" s="27"/>
      <c r="F25" s="28"/>
      <c r="G25" s="28"/>
    </row>
    <row r="26" spans="1:18" ht="12.75" customHeight="1" x14ac:dyDescent="0.25">
      <c r="A26" s="142" t="s">
        <v>35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</row>
    <row r="27" spans="1:18" ht="12.75" customHeight="1" x14ac:dyDescent="0.25">
      <c r="A27"/>
      <c r="H27" s="28"/>
      <c r="I27" s="117" t="s">
        <v>36</v>
      </c>
      <c r="J27" s="117"/>
      <c r="K27" s="117"/>
      <c r="L27" s="117"/>
      <c r="M27" s="117"/>
      <c r="N27" s="143"/>
    </row>
    <row r="28" spans="1:18" ht="12.75" customHeight="1" x14ac:dyDescent="0.25">
      <c r="A28" s="144" t="s">
        <v>37</v>
      </c>
      <c r="B28" s="144"/>
      <c r="C28" s="144"/>
      <c r="D28" s="144"/>
      <c r="E28" s="144"/>
      <c r="F28" s="144"/>
      <c r="H28" s="64">
        <v>1</v>
      </c>
      <c r="I28" s="113" t="s">
        <v>38</v>
      </c>
      <c r="J28" s="113"/>
      <c r="K28" s="113"/>
      <c r="L28" s="113"/>
      <c r="M28" s="23"/>
      <c r="N28" s="84">
        <f>H23</f>
        <v>0</v>
      </c>
    </row>
    <row r="29" spans="1:18" ht="12.75" customHeight="1" x14ac:dyDescent="0.25">
      <c r="A29" s="64">
        <v>1</v>
      </c>
      <c r="B29" s="25" t="s">
        <v>10</v>
      </c>
      <c r="C29" s="25"/>
      <c r="D29" s="25"/>
      <c r="E29" s="88">
        <f>G18</f>
        <v>0</v>
      </c>
      <c r="F29" s="31"/>
      <c r="H29" s="69">
        <v>2</v>
      </c>
      <c r="I29" s="33" t="s">
        <v>39</v>
      </c>
      <c r="J29" s="33"/>
      <c r="K29" s="33"/>
      <c r="L29" s="33"/>
      <c r="M29" s="34"/>
      <c r="N29" s="23"/>
    </row>
    <row r="30" spans="1:18" ht="14.25" customHeight="1" x14ac:dyDescent="0.25">
      <c r="A30" s="64">
        <v>2</v>
      </c>
      <c r="B30" s="25" t="s">
        <v>40</v>
      </c>
      <c r="C30" s="25"/>
      <c r="D30" s="25"/>
      <c r="E30" s="30">
        <v>0</v>
      </c>
      <c r="F30" s="31">
        <v>0</v>
      </c>
      <c r="H30" s="145"/>
      <c r="I30" s="35" t="s">
        <v>23</v>
      </c>
      <c r="J30" s="129" t="s">
        <v>41</v>
      </c>
      <c r="K30" s="129"/>
      <c r="L30" s="129"/>
      <c r="M30" s="23"/>
      <c r="N30" s="84">
        <f>IF(+Q23&lt;=0,0,IF(+Q23&gt;=0,+Q23))</f>
        <v>0</v>
      </c>
    </row>
    <row r="31" spans="1:18" ht="16.5" customHeight="1" x14ac:dyDescent="0.25">
      <c r="A31" s="64">
        <v>3</v>
      </c>
      <c r="B31" s="25" t="s">
        <v>42</v>
      </c>
      <c r="C31" s="25"/>
      <c r="D31" s="25"/>
      <c r="E31" s="30">
        <v>0</v>
      </c>
      <c r="F31" s="31"/>
      <c r="H31" s="146"/>
      <c r="I31" s="36" t="s">
        <v>26</v>
      </c>
      <c r="J31" s="129" t="s">
        <v>43</v>
      </c>
      <c r="K31" s="129"/>
      <c r="L31" s="129"/>
      <c r="M31" s="23" t="s">
        <v>44</v>
      </c>
      <c r="N31" s="84">
        <v>50000</v>
      </c>
    </row>
    <row r="32" spans="1:18" ht="24" customHeight="1" x14ac:dyDescent="0.25">
      <c r="A32" s="64">
        <v>4</v>
      </c>
      <c r="B32" s="25" t="s">
        <v>45</v>
      </c>
      <c r="C32" s="25"/>
      <c r="D32" s="25"/>
      <c r="E32" s="30">
        <v>0</v>
      </c>
      <c r="F32" s="31"/>
      <c r="H32" s="146"/>
      <c r="I32" s="37" t="s">
        <v>46</v>
      </c>
      <c r="J32" s="121" t="s">
        <v>47</v>
      </c>
      <c r="K32" s="121"/>
      <c r="L32" s="121"/>
      <c r="M32" s="23"/>
      <c r="N32" s="89">
        <v>0</v>
      </c>
    </row>
    <row r="33" spans="1:17" x14ac:dyDescent="0.25">
      <c r="A33" s="64">
        <v>5</v>
      </c>
      <c r="B33" s="25" t="s">
        <v>48</v>
      </c>
      <c r="C33" s="25"/>
      <c r="D33" s="25"/>
      <c r="E33" s="30">
        <v>0</v>
      </c>
      <c r="F33" s="31"/>
      <c r="H33" s="146"/>
      <c r="I33" s="37" t="s">
        <v>49</v>
      </c>
      <c r="J33" s="130" t="s">
        <v>50</v>
      </c>
      <c r="K33" s="130"/>
      <c r="L33" s="130"/>
      <c r="M33" s="23"/>
      <c r="N33" s="84">
        <f>P18</f>
        <v>0</v>
      </c>
    </row>
    <row r="34" spans="1:17" x14ac:dyDescent="0.25">
      <c r="A34" s="64">
        <v>6</v>
      </c>
      <c r="B34" s="25" t="s">
        <v>51</v>
      </c>
      <c r="C34" s="25"/>
      <c r="D34" s="25"/>
      <c r="E34" s="30">
        <v>0</v>
      </c>
      <c r="F34" s="31"/>
      <c r="H34" s="146"/>
      <c r="I34" s="37" t="s">
        <v>52</v>
      </c>
      <c r="J34" s="130" t="s">
        <v>53</v>
      </c>
      <c r="K34" s="130"/>
      <c r="L34" s="130"/>
      <c r="M34" s="23" t="s">
        <v>54</v>
      </c>
      <c r="N34" s="23">
        <v>0</v>
      </c>
    </row>
    <row r="35" spans="1:17" ht="21.75" customHeight="1" x14ac:dyDescent="0.25">
      <c r="A35" s="64"/>
      <c r="B35" s="25"/>
      <c r="C35" s="25"/>
      <c r="D35" s="25"/>
      <c r="E35" s="30">
        <v>0</v>
      </c>
      <c r="F35" s="31"/>
      <c r="H35" s="146"/>
      <c r="I35" s="37" t="s">
        <v>55</v>
      </c>
      <c r="J35" s="121" t="s">
        <v>56</v>
      </c>
      <c r="K35" s="121"/>
      <c r="L35" s="121"/>
      <c r="M35" s="23" t="s">
        <v>57</v>
      </c>
      <c r="N35" s="23">
        <v>0</v>
      </c>
    </row>
    <row r="36" spans="1:17" ht="21" customHeight="1" x14ac:dyDescent="0.25">
      <c r="A36" s="64">
        <v>7</v>
      </c>
      <c r="B36" s="25" t="s">
        <v>58</v>
      </c>
      <c r="C36" s="25"/>
      <c r="D36" s="25"/>
      <c r="E36" s="30">
        <v>0</v>
      </c>
      <c r="F36" s="31"/>
      <c r="H36" s="146"/>
      <c r="I36" s="37" t="s">
        <v>59</v>
      </c>
      <c r="J36" s="121" t="s">
        <v>60</v>
      </c>
      <c r="K36" s="121"/>
      <c r="L36" s="121"/>
      <c r="M36" s="23"/>
      <c r="N36" s="23">
        <v>0</v>
      </c>
    </row>
    <row r="37" spans="1:17" x14ac:dyDescent="0.25">
      <c r="A37" s="64">
        <v>8</v>
      </c>
      <c r="B37" s="25" t="s">
        <v>61</v>
      </c>
      <c r="C37" s="25"/>
      <c r="D37" s="25"/>
      <c r="E37" s="30">
        <v>0</v>
      </c>
      <c r="F37" s="31"/>
      <c r="H37" s="146"/>
      <c r="I37" s="30" t="s">
        <v>62</v>
      </c>
      <c r="J37" s="122" t="s">
        <v>63</v>
      </c>
      <c r="K37" s="122"/>
      <c r="L37" s="123"/>
      <c r="M37" s="23" t="s">
        <v>64</v>
      </c>
      <c r="N37" s="23"/>
    </row>
    <row r="38" spans="1:17" x14ac:dyDescent="0.25">
      <c r="A38" s="64">
        <v>9</v>
      </c>
      <c r="B38" s="25" t="s">
        <v>65</v>
      </c>
      <c r="C38" s="25"/>
      <c r="D38" s="25"/>
      <c r="E38" s="30">
        <v>0</v>
      </c>
      <c r="F38" s="31"/>
      <c r="H38" s="146"/>
      <c r="I38" s="38" t="s">
        <v>59</v>
      </c>
      <c r="J38" s="124" t="s">
        <v>66</v>
      </c>
      <c r="K38" s="124"/>
      <c r="L38" s="125"/>
      <c r="M38" s="23" t="s">
        <v>67</v>
      </c>
      <c r="N38" s="23"/>
    </row>
    <row r="39" spans="1:17" x14ac:dyDescent="0.25">
      <c r="A39" s="64"/>
      <c r="B39" s="25"/>
      <c r="C39" s="25"/>
      <c r="D39" s="25"/>
      <c r="E39" s="30">
        <v>0</v>
      </c>
      <c r="F39" s="31"/>
      <c r="H39" s="146"/>
      <c r="I39" s="38" t="s">
        <v>68</v>
      </c>
      <c r="J39" s="140" t="s">
        <v>69</v>
      </c>
      <c r="K39" s="140"/>
      <c r="L39" s="140"/>
      <c r="M39" s="39"/>
      <c r="N39" s="84">
        <f>G18</f>
        <v>0</v>
      </c>
    </row>
    <row r="40" spans="1:17" x14ac:dyDescent="0.25">
      <c r="A40" s="64">
        <v>10</v>
      </c>
      <c r="B40" s="40" t="s">
        <v>70</v>
      </c>
      <c r="C40" s="40"/>
      <c r="D40" s="40"/>
      <c r="E40" s="30">
        <v>0</v>
      </c>
      <c r="F40" s="31"/>
      <c r="H40" s="147"/>
      <c r="I40" s="118" t="s">
        <v>71</v>
      </c>
      <c r="J40" s="119"/>
      <c r="K40" s="119"/>
      <c r="L40" s="119"/>
      <c r="M40" s="120"/>
      <c r="N40" s="84">
        <f>SUM(N30:N39)</f>
        <v>50000</v>
      </c>
      <c r="Q40" s="59"/>
    </row>
    <row r="41" spans="1:17" x14ac:dyDescent="0.25">
      <c r="A41" s="64">
        <v>11</v>
      </c>
      <c r="C41" s="40"/>
      <c r="D41" s="40"/>
      <c r="E41" s="30">
        <v>0</v>
      </c>
      <c r="F41" s="31"/>
      <c r="H41" s="41">
        <v>3</v>
      </c>
      <c r="I41" s="126" t="s">
        <v>72</v>
      </c>
      <c r="J41" s="127"/>
      <c r="K41" s="127"/>
      <c r="L41" s="127"/>
      <c r="M41" s="128"/>
      <c r="N41" s="42">
        <f>N28-N40</f>
        <v>-50000</v>
      </c>
    </row>
    <row r="42" spans="1:17" ht="15" customHeight="1" x14ac:dyDescent="0.25">
      <c r="A42" s="64">
        <v>12</v>
      </c>
      <c r="B42" s="112" t="s">
        <v>73</v>
      </c>
      <c r="C42" s="112"/>
      <c r="D42" s="112"/>
      <c r="E42" s="30"/>
      <c r="F42" s="31"/>
      <c r="H42" s="64">
        <v>4</v>
      </c>
      <c r="I42" s="30" t="s">
        <v>74</v>
      </c>
      <c r="J42" s="43"/>
      <c r="K42" s="43"/>
      <c r="L42" s="31"/>
      <c r="M42" s="23"/>
      <c r="N42" s="84">
        <f>+IF(+E46&gt;=150000,150000,IF(+E46&lt;=150000,+E46))</f>
        <v>0</v>
      </c>
    </row>
    <row r="43" spans="1:17" x14ac:dyDescent="0.25">
      <c r="A43" s="64"/>
      <c r="B43" s="113"/>
      <c r="C43" s="113"/>
      <c r="D43" s="113"/>
      <c r="E43" s="30"/>
      <c r="F43" s="31"/>
      <c r="H43" s="41">
        <v>5</v>
      </c>
      <c r="I43" s="114" t="s">
        <v>75</v>
      </c>
      <c r="J43" s="115"/>
      <c r="K43" s="115"/>
      <c r="L43" s="115"/>
      <c r="M43" s="116"/>
      <c r="N43" s="84">
        <f>+IF(+E47&gt;=50000,50000,IF(+E47&lt;=50000,+E47))</f>
        <v>0</v>
      </c>
    </row>
    <row r="44" spans="1:17" x14ac:dyDescent="0.25">
      <c r="A44" s="64"/>
      <c r="B44" s="118"/>
      <c r="C44" s="119"/>
      <c r="D44" s="120"/>
      <c r="E44" s="30"/>
      <c r="F44" s="31"/>
      <c r="H44" s="41">
        <v>6</v>
      </c>
      <c r="I44" s="38" t="s">
        <v>76</v>
      </c>
      <c r="J44" s="95"/>
      <c r="K44" s="95"/>
      <c r="L44" s="95"/>
      <c r="M44" s="96"/>
      <c r="N44" s="45">
        <f>N41-N42-N43</f>
        <v>-50000</v>
      </c>
    </row>
    <row r="45" spans="1:17" x14ac:dyDescent="0.25">
      <c r="A45" s="64"/>
      <c r="B45" s="113"/>
      <c r="C45" s="113"/>
      <c r="D45" s="113"/>
      <c r="E45" s="30"/>
      <c r="F45" s="31"/>
      <c r="H45" s="64">
        <v>7</v>
      </c>
      <c r="I45" s="30" t="s">
        <v>77</v>
      </c>
      <c r="J45" s="43"/>
      <c r="K45" s="43"/>
      <c r="L45" s="31"/>
      <c r="M45" s="89">
        <f>+IF(+N44&lt;=500000,0,IF(+N44&gt;=500000,250000))</f>
        <v>0</v>
      </c>
      <c r="N45" s="84">
        <v>0</v>
      </c>
    </row>
    <row r="46" spans="1:17" x14ac:dyDescent="0.25">
      <c r="A46" s="64"/>
      <c r="B46" s="113" t="s">
        <v>21</v>
      </c>
      <c r="C46" s="113">
        <f>SUM(C29:C41)</f>
        <v>0</v>
      </c>
      <c r="D46" s="113"/>
      <c r="E46" s="88">
        <f>SUM(E29:F45)</f>
        <v>0</v>
      </c>
      <c r="F46" s="31"/>
      <c r="H46" s="41">
        <v>8</v>
      </c>
      <c r="I46" s="46" t="s">
        <v>78</v>
      </c>
      <c r="J46" s="43"/>
      <c r="K46" s="31"/>
      <c r="L46" s="63"/>
      <c r="M46" s="89">
        <f>+IF(+N44&lt;=500000,0,+IF(+N44&gt;=500000,250000,IF(+N44&lt;750000,+(N44-500000))))</f>
        <v>0</v>
      </c>
      <c r="N46" s="84">
        <f>ROUND((M46*5%),0)</f>
        <v>0</v>
      </c>
    </row>
    <row r="47" spans="1:17" x14ac:dyDescent="0.25">
      <c r="A47"/>
      <c r="B47" s="40" t="s">
        <v>79</v>
      </c>
      <c r="E47" s="83">
        <f>G18</f>
        <v>0</v>
      </c>
      <c r="H47" s="41">
        <v>9</v>
      </c>
      <c r="I47" s="93" t="s">
        <v>80</v>
      </c>
      <c r="J47" s="43"/>
      <c r="K47" s="31"/>
      <c r="L47" s="63"/>
      <c r="M47" s="89">
        <f>+IF(+N44&lt;=500000,0,+IF(+N44&lt;=1000000,+(N44-500000),IF(+N44&gt;1000000,500000)))</f>
        <v>0</v>
      </c>
      <c r="N47" s="84">
        <f>ROUND((M47*20%),0)</f>
        <v>0</v>
      </c>
    </row>
    <row r="48" spans="1:17" x14ac:dyDescent="0.25">
      <c r="A48"/>
      <c r="B48" s="40"/>
      <c r="E48" s="83"/>
      <c r="H48" s="41"/>
      <c r="I48" s="94" t="s">
        <v>93</v>
      </c>
      <c r="J48" s="43"/>
      <c r="K48" s="43"/>
      <c r="L48" s="70"/>
      <c r="M48" s="89">
        <f>+IF(+N44&lt;=1000000,0,+IF(+N44&gt;=100000,(N44-1000000)))</f>
        <v>0</v>
      </c>
      <c r="N48" s="84">
        <f>ROUND((M48*30%),0)</f>
        <v>0</v>
      </c>
    </row>
    <row r="49" spans="1:15" x14ac:dyDescent="0.25">
      <c r="A49"/>
      <c r="H49" s="64">
        <v>10</v>
      </c>
      <c r="I49" s="38" t="s">
        <v>81</v>
      </c>
      <c r="J49" s="43"/>
      <c r="K49" s="43"/>
      <c r="L49" s="43"/>
      <c r="M49" s="31"/>
      <c r="N49" s="84">
        <f>SUM(N45:N48)</f>
        <v>0</v>
      </c>
    </row>
    <row r="50" spans="1:15" x14ac:dyDescent="0.25">
      <c r="A50" s="117"/>
      <c r="B50" s="117"/>
      <c r="C50" s="117"/>
      <c r="D50" s="117"/>
      <c r="E50" s="117"/>
      <c r="H50" s="41">
        <v>12</v>
      </c>
      <c r="I50" s="63" t="s">
        <v>82</v>
      </c>
      <c r="J50" s="63"/>
      <c r="K50" s="63"/>
      <c r="L50" s="63"/>
      <c r="M50" s="23"/>
      <c r="N50" s="84">
        <f>ROUND((N49*4%),0)</f>
        <v>0</v>
      </c>
    </row>
    <row r="51" spans="1:15" x14ac:dyDescent="0.25">
      <c r="A51" s="110"/>
      <c r="B51" s="110"/>
      <c r="C51" s="110"/>
      <c r="D51" s="110"/>
      <c r="E51" s="61"/>
      <c r="H51" s="64">
        <v>13</v>
      </c>
      <c r="I51" s="48" t="s">
        <v>83</v>
      </c>
      <c r="J51" s="63"/>
      <c r="K51" s="63"/>
      <c r="L51" s="63"/>
      <c r="M51" s="49"/>
      <c r="N51" s="50">
        <f>MROUND((+N49+N50),10)</f>
        <v>0</v>
      </c>
    </row>
    <row r="52" spans="1:15" x14ac:dyDescent="0.25">
      <c r="A52" s="110"/>
      <c r="B52" s="110"/>
      <c r="C52" s="110"/>
      <c r="D52" s="110"/>
      <c r="E52" s="61"/>
      <c r="H52" s="41">
        <v>14</v>
      </c>
      <c r="I52" s="63" t="s">
        <v>84</v>
      </c>
      <c r="J52" s="63"/>
      <c r="K52" s="63"/>
      <c r="L52" s="63"/>
      <c r="M52" s="49"/>
      <c r="N52" s="90">
        <f>Q18</f>
        <v>0</v>
      </c>
    </row>
    <row r="53" spans="1:15" x14ac:dyDescent="0.25">
      <c r="A53" s="110"/>
      <c r="B53" s="110"/>
      <c r="C53" s="110"/>
      <c r="D53" s="110"/>
      <c r="E53" s="61"/>
      <c r="H53" s="41">
        <v>15</v>
      </c>
      <c r="I53" s="114" t="s">
        <v>90</v>
      </c>
      <c r="J53" s="115"/>
      <c r="K53" s="115"/>
      <c r="L53" s="116"/>
      <c r="M53" s="49"/>
      <c r="N53" s="90">
        <f>N51-N52</f>
        <v>0</v>
      </c>
    </row>
    <row r="54" spans="1:15" x14ac:dyDescent="0.25">
      <c r="A54" s="110"/>
      <c r="B54" s="110"/>
      <c r="C54" s="110"/>
      <c r="D54" s="110"/>
      <c r="E54" s="61"/>
      <c r="H54" s="64">
        <v>16</v>
      </c>
      <c r="I54" s="132" t="s">
        <v>85</v>
      </c>
      <c r="J54" s="122"/>
      <c r="K54" s="122"/>
      <c r="L54" s="123"/>
      <c r="M54" s="49"/>
      <c r="N54" s="91">
        <f>+IF((N52-N51)&lt;0,0)+IF((N52-N51)&gt;0,(N52-N51))</f>
        <v>0</v>
      </c>
    </row>
    <row r="55" spans="1:15" x14ac:dyDescent="0.25">
      <c r="A55" s="110"/>
      <c r="B55" s="110"/>
      <c r="C55" s="110"/>
      <c r="D55" s="110"/>
      <c r="E55" s="51"/>
      <c r="H55" s="27"/>
      <c r="I55" s="62"/>
      <c r="J55" s="60"/>
      <c r="K55" s="60"/>
      <c r="L55" s="60"/>
      <c r="M55" s="54"/>
      <c r="N55" s="54"/>
    </row>
    <row r="56" spans="1:15" x14ac:dyDescent="0.25">
      <c r="A56" s="110"/>
      <c r="B56" s="110"/>
      <c r="C56" s="110"/>
      <c r="D56" s="110"/>
      <c r="E56" s="61"/>
      <c r="H56" s="28"/>
      <c r="I56" s="111"/>
      <c r="J56" s="109"/>
      <c r="K56" s="109"/>
      <c r="L56" s="109"/>
      <c r="M56" s="55"/>
      <c r="N56" s="56"/>
      <c r="O56" s="56"/>
    </row>
    <row r="57" spans="1:15" ht="15.75" x14ac:dyDescent="0.25">
      <c r="A57"/>
      <c r="B57" s="57" t="s">
        <v>86</v>
      </c>
      <c r="C57" s="57"/>
      <c r="D57" s="57"/>
      <c r="H57" s="57" t="s">
        <v>87</v>
      </c>
      <c r="I57" s="57"/>
      <c r="J57" s="57"/>
      <c r="K57" s="57"/>
      <c r="L57" s="58" t="s">
        <v>88</v>
      </c>
    </row>
    <row r="58" spans="1:15" x14ac:dyDescent="0.25">
      <c r="A58" s="110"/>
      <c r="B58" s="110"/>
      <c r="C58" s="110"/>
      <c r="D58" s="110"/>
      <c r="E58" s="61"/>
      <c r="H58" s="28"/>
      <c r="I58" s="109"/>
      <c r="J58" s="109"/>
      <c r="K58" s="109"/>
      <c r="L58" s="109"/>
      <c r="M58" s="55"/>
      <c r="N58" s="56"/>
      <c r="O58" s="56"/>
    </row>
    <row r="59" spans="1:15" x14ac:dyDescent="0.25">
      <c r="A59" s="110"/>
      <c r="B59" s="110"/>
      <c r="C59" s="110"/>
      <c r="D59" s="110"/>
      <c r="E59" s="51"/>
      <c r="H59" s="28"/>
      <c r="I59" s="109"/>
      <c r="J59" s="109"/>
      <c r="K59" s="109"/>
      <c r="L59" s="109"/>
      <c r="M59" s="55"/>
      <c r="N59" s="56"/>
      <c r="O59" s="56"/>
    </row>
    <row r="60" spans="1:15" x14ac:dyDescent="0.25">
      <c r="A60"/>
      <c r="H60" s="28"/>
      <c r="I60" s="109"/>
      <c r="J60" s="109"/>
      <c r="K60" s="109"/>
      <c r="L60" s="109"/>
      <c r="M60" s="28"/>
      <c r="N60" s="56"/>
      <c r="O60" s="56"/>
    </row>
    <row r="61" spans="1:15" x14ac:dyDescent="0.25">
      <c r="A61"/>
      <c r="I61" s="28"/>
      <c r="J61" s="28"/>
      <c r="K61" s="28"/>
      <c r="L61" s="28"/>
    </row>
    <row r="62" spans="1:15" ht="15.75" x14ac:dyDescent="0.25">
      <c r="A62"/>
      <c r="E62" s="57"/>
      <c r="F62" s="57"/>
      <c r="I62" s="28"/>
      <c r="J62" s="28"/>
      <c r="K62" s="28"/>
      <c r="L62" s="28"/>
    </row>
    <row r="63" spans="1:15" ht="15.75" x14ac:dyDescent="0.25">
      <c r="A63"/>
      <c r="B63" s="57"/>
      <c r="C63" s="57"/>
      <c r="D63" s="57"/>
      <c r="E63" s="57"/>
      <c r="F63" s="57"/>
      <c r="I63" s="28"/>
      <c r="J63" s="28"/>
      <c r="K63" s="28"/>
      <c r="L63" s="28"/>
    </row>
    <row r="64" spans="1:15" ht="15.75" x14ac:dyDescent="0.25">
      <c r="A64"/>
      <c r="B64" s="57"/>
      <c r="C64" s="57"/>
      <c r="D64" s="57"/>
      <c r="E64" s="57"/>
      <c r="F64" s="57"/>
      <c r="I64" s="28"/>
      <c r="J64" s="28"/>
      <c r="K64" s="28"/>
      <c r="L64" s="28"/>
    </row>
  </sheetData>
  <mergeCells count="45">
    <mergeCell ref="J34:L34"/>
    <mergeCell ref="J35:L35"/>
    <mergeCell ref="B19:G19"/>
    <mergeCell ref="A2:O2"/>
    <mergeCell ref="A3:B3"/>
    <mergeCell ref="F3:G3"/>
    <mergeCell ref="M3:N3"/>
    <mergeCell ref="O3:P3"/>
    <mergeCell ref="B23:G23"/>
    <mergeCell ref="A26:M26"/>
    <mergeCell ref="I27:N27"/>
    <mergeCell ref="A28:F28"/>
    <mergeCell ref="I28:L28"/>
    <mergeCell ref="I54:L54"/>
    <mergeCell ref="A55:D55"/>
    <mergeCell ref="J36:L36"/>
    <mergeCell ref="J37:L37"/>
    <mergeCell ref="J38:L38"/>
    <mergeCell ref="B43:D43"/>
    <mergeCell ref="I43:M43"/>
    <mergeCell ref="I41:M41"/>
    <mergeCell ref="B42:D42"/>
    <mergeCell ref="J39:L39"/>
    <mergeCell ref="H30:H40"/>
    <mergeCell ref="J30:L30"/>
    <mergeCell ref="J31:L31"/>
    <mergeCell ref="J32:L32"/>
    <mergeCell ref="J33:L33"/>
    <mergeCell ref="I40:M40"/>
    <mergeCell ref="I60:L60"/>
    <mergeCell ref="B44:D44"/>
    <mergeCell ref="A58:D58"/>
    <mergeCell ref="I58:L58"/>
    <mergeCell ref="A59:D59"/>
    <mergeCell ref="I59:L59"/>
    <mergeCell ref="A56:D56"/>
    <mergeCell ref="I56:L56"/>
    <mergeCell ref="B45:D45"/>
    <mergeCell ref="B46:D46"/>
    <mergeCell ref="A50:E50"/>
    <mergeCell ref="A51:D51"/>
    <mergeCell ref="A52:D52"/>
    <mergeCell ref="A53:D53"/>
    <mergeCell ref="I53:L53"/>
    <mergeCell ref="A54:D5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tabSelected="1" workbookViewId="0">
      <selection activeCell="H12" sqref="H12"/>
    </sheetView>
  </sheetViews>
  <sheetFormatPr defaultRowHeight="15" x14ac:dyDescent="0.25"/>
  <cols>
    <col min="1" max="1" width="7" style="1" customWidth="1"/>
    <col min="2" max="2" width="8.85546875" customWidth="1"/>
    <col min="3" max="3" width="7.85546875" customWidth="1"/>
    <col min="4" max="4" width="7" customWidth="1"/>
    <col min="5" max="5" width="7.5703125" customWidth="1"/>
    <col min="6" max="6" width="8.7109375" customWidth="1"/>
    <col min="7" max="8" width="7.85546875" customWidth="1"/>
    <col min="9" max="9" width="6.7109375" customWidth="1"/>
    <col min="10" max="10" width="6.42578125" customWidth="1"/>
    <col min="11" max="11" width="7.28515625" customWidth="1"/>
    <col min="12" max="12" width="8.5703125" customWidth="1"/>
    <col min="13" max="14" width="8.28515625" customWidth="1"/>
    <col min="15" max="15" width="8.140625" customWidth="1"/>
    <col min="16" max="16" width="9.140625" customWidth="1"/>
    <col min="17" max="17" width="9.28515625" customWidth="1"/>
    <col min="18" max="18" width="11.28515625" customWidth="1"/>
    <col min="233" max="233" width="7" customWidth="1"/>
    <col min="234" max="234" width="8.85546875" customWidth="1"/>
    <col min="235" max="235" width="7.85546875" customWidth="1"/>
    <col min="236" max="236" width="7" customWidth="1"/>
    <col min="237" max="238" width="7.5703125" customWidth="1"/>
    <col min="239" max="240" width="7.85546875" customWidth="1"/>
    <col min="241" max="241" width="6.7109375" customWidth="1"/>
    <col min="242" max="242" width="6.42578125" customWidth="1"/>
    <col min="243" max="243" width="7.28515625" customWidth="1"/>
    <col min="244" max="244" width="8.5703125" customWidth="1"/>
    <col min="245" max="246" width="8.28515625" customWidth="1"/>
    <col min="247" max="247" width="8.140625" customWidth="1"/>
    <col min="248" max="248" width="9.140625" customWidth="1"/>
    <col min="249" max="249" width="9.28515625" customWidth="1"/>
    <col min="250" max="250" width="9.42578125" customWidth="1"/>
    <col min="251" max="251" width="11.7109375" customWidth="1"/>
    <col min="489" max="489" width="7" customWidth="1"/>
    <col min="490" max="490" width="8.85546875" customWidth="1"/>
    <col min="491" max="491" width="7.85546875" customWidth="1"/>
    <col min="492" max="492" width="7" customWidth="1"/>
    <col min="493" max="494" width="7.5703125" customWidth="1"/>
    <col min="495" max="496" width="7.85546875" customWidth="1"/>
    <col min="497" max="497" width="6.7109375" customWidth="1"/>
    <col min="498" max="498" width="6.42578125" customWidth="1"/>
    <col min="499" max="499" width="7.28515625" customWidth="1"/>
    <col min="500" max="500" width="8.5703125" customWidth="1"/>
    <col min="501" max="502" width="8.28515625" customWidth="1"/>
    <col min="503" max="503" width="8.140625" customWidth="1"/>
    <col min="504" max="504" width="9.140625" customWidth="1"/>
    <col min="505" max="505" width="9.28515625" customWidth="1"/>
    <col min="506" max="506" width="9.42578125" customWidth="1"/>
    <col min="507" max="507" width="11.7109375" customWidth="1"/>
    <col min="745" max="745" width="7" customWidth="1"/>
    <col min="746" max="746" width="8.85546875" customWidth="1"/>
    <col min="747" max="747" width="7.85546875" customWidth="1"/>
    <col min="748" max="748" width="7" customWidth="1"/>
    <col min="749" max="750" width="7.5703125" customWidth="1"/>
    <col min="751" max="752" width="7.85546875" customWidth="1"/>
    <col min="753" max="753" width="6.7109375" customWidth="1"/>
    <col min="754" max="754" width="6.42578125" customWidth="1"/>
    <col min="755" max="755" width="7.28515625" customWidth="1"/>
    <col min="756" max="756" width="8.5703125" customWidth="1"/>
    <col min="757" max="758" width="8.28515625" customWidth="1"/>
    <col min="759" max="759" width="8.140625" customWidth="1"/>
    <col min="760" max="760" width="9.140625" customWidth="1"/>
    <col min="761" max="761" width="9.28515625" customWidth="1"/>
    <col min="762" max="762" width="9.42578125" customWidth="1"/>
    <col min="763" max="763" width="11.7109375" customWidth="1"/>
    <col min="1001" max="1001" width="7" customWidth="1"/>
    <col min="1002" max="1002" width="8.85546875" customWidth="1"/>
    <col min="1003" max="1003" width="7.85546875" customWidth="1"/>
    <col min="1004" max="1004" width="7" customWidth="1"/>
    <col min="1005" max="1006" width="7.5703125" customWidth="1"/>
    <col min="1007" max="1008" width="7.85546875" customWidth="1"/>
    <col min="1009" max="1009" width="6.7109375" customWidth="1"/>
    <col min="1010" max="1010" width="6.42578125" customWidth="1"/>
    <col min="1011" max="1011" width="7.28515625" customWidth="1"/>
    <col min="1012" max="1012" width="8.5703125" customWidth="1"/>
    <col min="1013" max="1014" width="8.28515625" customWidth="1"/>
    <col min="1015" max="1015" width="8.140625" customWidth="1"/>
    <col min="1016" max="1016" width="9.140625" customWidth="1"/>
    <col min="1017" max="1017" width="9.28515625" customWidth="1"/>
    <col min="1018" max="1018" width="9.42578125" customWidth="1"/>
    <col min="1019" max="1019" width="11.7109375" customWidth="1"/>
    <col min="1257" max="1257" width="7" customWidth="1"/>
    <col min="1258" max="1258" width="8.85546875" customWidth="1"/>
    <col min="1259" max="1259" width="7.85546875" customWidth="1"/>
    <col min="1260" max="1260" width="7" customWidth="1"/>
    <col min="1261" max="1262" width="7.5703125" customWidth="1"/>
    <col min="1263" max="1264" width="7.85546875" customWidth="1"/>
    <col min="1265" max="1265" width="6.7109375" customWidth="1"/>
    <col min="1266" max="1266" width="6.42578125" customWidth="1"/>
    <col min="1267" max="1267" width="7.28515625" customWidth="1"/>
    <col min="1268" max="1268" width="8.5703125" customWidth="1"/>
    <col min="1269" max="1270" width="8.28515625" customWidth="1"/>
    <col min="1271" max="1271" width="8.140625" customWidth="1"/>
    <col min="1272" max="1272" width="9.140625" customWidth="1"/>
    <col min="1273" max="1273" width="9.28515625" customWidth="1"/>
    <col min="1274" max="1274" width="9.42578125" customWidth="1"/>
    <col min="1275" max="1275" width="11.7109375" customWidth="1"/>
    <col min="1513" max="1513" width="7" customWidth="1"/>
    <col min="1514" max="1514" width="8.85546875" customWidth="1"/>
    <col min="1515" max="1515" width="7.85546875" customWidth="1"/>
    <col min="1516" max="1516" width="7" customWidth="1"/>
    <col min="1517" max="1518" width="7.5703125" customWidth="1"/>
    <col min="1519" max="1520" width="7.85546875" customWidth="1"/>
    <col min="1521" max="1521" width="6.7109375" customWidth="1"/>
    <col min="1522" max="1522" width="6.42578125" customWidth="1"/>
    <col min="1523" max="1523" width="7.28515625" customWidth="1"/>
    <col min="1524" max="1524" width="8.5703125" customWidth="1"/>
    <col min="1525" max="1526" width="8.28515625" customWidth="1"/>
    <col min="1527" max="1527" width="8.140625" customWidth="1"/>
    <col min="1528" max="1528" width="9.140625" customWidth="1"/>
    <col min="1529" max="1529" width="9.28515625" customWidth="1"/>
    <col min="1530" max="1530" width="9.42578125" customWidth="1"/>
    <col min="1531" max="1531" width="11.7109375" customWidth="1"/>
    <col min="1769" max="1769" width="7" customWidth="1"/>
    <col min="1770" max="1770" width="8.85546875" customWidth="1"/>
    <col min="1771" max="1771" width="7.85546875" customWidth="1"/>
    <col min="1772" max="1772" width="7" customWidth="1"/>
    <col min="1773" max="1774" width="7.5703125" customWidth="1"/>
    <col min="1775" max="1776" width="7.85546875" customWidth="1"/>
    <col min="1777" max="1777" width="6.7109375" customWidth="1"/>
    <col min="1778" max="1778" width="6.42578125" customWidth="1"/>
    <col min="1779" max="1779" width="7.28515625" customWidth="1"/>
    <col min="1780" max="1780" width="8.5703125" customWidth="1"/>
    <col min="1781" max="1782" width="8.28515625" customWidth="1"/>
    <col min="1783" max="1783" width="8.140625" customWidth="1"/>
    <col min="1784" max="1784" width="9.140625" customWidth="1"/>
    <col min="1785" max="1785" width="9.28515625" customWidth="1"/>
    <col min="1786" max="1786" width="9.42578125" customWidth="1"/>
    <col min="1787" max="1787" width="11.7109375" customWidth="1"/>
    <col min="2025" max="2025" width="7" customWidth="1"/>
    <col min="2026" max="2026" width="8.85546875" customWidth="1"/>
    <col min="2027" max="2027" width="7.85546875" customWidth="1"/>
    <col min="2028" max="2028" width="7" customWidth="1"/>
    <col min="2029" max="2030" width="7.5703125" customWidth="1"/>
    <col min="2031" max="2032" width="7.85546875" customWidth="1"/>
    <col min="2033" max="2033" width="6.7109375" customWidth="1"/>
    <col min="2034" max="2034" width="6.42578125" customWidth="1"/>
    <col min="2035" max="2035" width="7.28515625" customWidth="1"/>
    <col min="2036" max="2036" width="8.5703125" customWidth="1"/>
    <col min="2037" max="2038" width="8.28515625" customWidth="1"/>
    <col min="2039" max="2039" width="8.140625" customWidth="1"/>
    <col min="2040" max="2040" width="9.140625" customWidth="1"/>
    <col min="2041" max="2041" width="9.28515625" customWidth="1"/>
    <col min="2042" max="2042" width="9.42578125" customWidth="1"/>
    <col min="2043" max="2043" width="11.7109375" customWidth="1"/>
    <col min="2281" max="2281" width="7" customWidth="1"/>
    <col min="2282" max="2282" width="8.85546875" customWidth="1"/>
    <col min="2283" max="2283" width="7.85546875" customWidth="1"/>
    <col min="2284" max="2284" width="7" customWidth="1"/>
    <col min="2285" max="2286" width="7.5703125" customWidth="1"/>
    <col min="2287" max="2288" width="7.85546875" customWidth="1"/>
    <col min="2289" max="2289" width="6.7109375" customWidth="1"/>
    <col min="2290" max="2290" width="6.42578125" customWidth="1"/>
    <col min="2291" max="2291" width="7.28515625" customWidth="1"/>
    <col min="2292" max="2292" width="8.5703125" customWidth="1"/>
    <col min="2293" max="2294" width="8.28515625" customWidth="1"/>
    <col min="2295" max="2295" width="8.140625" customWidth="1"/>
    <col min="2296" max="2296" width="9.140625" customWidth="1"/>
    <col min="2297" max="2297" width="9.28515625" customWidth="1"/>
    <col min="2298" max="2298" width="9.42578125" customWidth="1"/>
    <col min="2299" max="2299" width="11.7109375" customWidth="1"/>
    <col min="2537" max="2537" width="7" customWidth="1"/>
    <col min="2538" max="2538" width="8.85546875" customWidth="1"/>
    <col min="2539" max="2539" width="7.85546875" customWidth="1"/>
    <col min="2540" max="2540" width="7" customWidth="1"/>
    <col min="2541" max="2542" width="7.5703125" customWidth="1"/>
    <col min="2543" max="2544" width="7.85546875" customWidth="1"/>
    <col min="2545" max="2545" width="6.7109375" customWidth="1"/>
    <col min="2546" max="2546" width="6.42578125" customWidth="1"/>
    <col min="2547" max="2547" width="7.28515625" customWidth="1"/>
    <col min="2548" max="2548" width="8.5703125" customWidth="1"/>
    <col min="2549" max="2550" width="8.28515625" customWidth="1"/>
    <col min="2551" max="2551" width="8.140625" customWidth="1"/>
    <col min="2552" max="2552" width="9.140625" customWidth="1"/>
    <col min="2553" max="2553" width="9.28515625" customWidth="1"/>
    <col min="2554" max="2554" width="9.42578125" customWidth="1"/>
    <col min="2555" max="2555" width="11.7109375" customWidth="1"/>
    <col min="2793" max="2793" width="7" customWidth="1"/>
    <col min="2794" max="2794" width="8.85546875" customWidth="1"/>
    <col min="2795" max="2795" width="7.85546875" customWidth="1"/>
    <col min="2796" max="2796" width="7" customWidth="1"/>
    <col min="2797" max="2798" width="7.5703125" customWidth="1"/>
    <col min="2799" max="2800" width="7.85546875" customWidth="1"/>
    <col min="2801" max="2801" width="6.7109375" customWidth="1"/>
    <col min="2802" max="2802" width="6.42578125" customWidth="1"/>
    <col min="2803" max="2803" width="7.28515625" customWidth="1"/>
    <col min="2804" max="2804" width="8.5703125" customWidth="1"/>
    <col min="2805" max="2806" width="8.28515625" customWidth="1"/>
    <col min="2807" max="2807" width="8.140625" customWidth="1"/>
    <col min="2808" max="2808" width="9.140625" customWidth="1"/>
    <col min="2809" max="2809" width="9.28515625" customWidth="1"/>
    <col min="2810" max="2810" width="9.42578125" customWidth="1"/>
    <col min="2811" max="2811" width="11.7109375" customWidth="1"/>
    <col min="3049" max="3049" width="7" customWidth="1"/>
    <col min="3050" max="3050" width="8.85546875" customWidth="1"/>
    <col min="3051" max="3051" width="7.85546875" customWidth="1"/>
    <col min="3052" max="3052" width="7" customWidth="1"/>
    <col min="3053" max="3054" width="7.5703125" customWidth="1"/>
    <col min="3055" max="3056" width="7.85546875" customWidth="1"/>
    <col min="3057" max="3057" width="6.7109375" customWidth="1"/>
    <col min="3058" max="3058" width="6.42578125" customWidth="1"/>
    <col min="3059" max="3059" width="7.28515625" customWidth="1"/>
    <col min="3060" max="3060" width="8.5703125" customWidth="1"/>
    <col min="3061" max="3062" width="8.28515625" customWidth="1"/>
    <col min="3063" max="3063" width="8.140625" customWidth="1"/>
    <col min="3064" max="3064" width="9.140625" customWidth="1"/>
    <col min="3065" max="3065" width="9.28515625" customWidth="1"/>
    <col min="3066" max="3066" width="9.42578125" customWidth="1"/>
    <col min="3067" max="3067" width="11.7109375" customWidth="1"/>
    <col min="3305" max="3305" width="7" customWidth="1"/>
    <col min="3306" max="3306" width="8.85546875" customWidth="1"/>
    <col min="3307" max="3307" width="7.85546875" customWidth="1"/>
    <col min="3308" max="3308" width="7" customWidth="1"/>
    <col min="3309" max="3310" width="7.5703125" customWidth="1"/>
    <col min="3311" max="3312" width="7.85546875" customWidth="1"/>
    <col min="3313" max="3313" width="6.7109375" customWidth="1"/>
    <col min="3314" max="3314" width="6.42578125" customWidth="1"/>
    <col min="3315" max="3315" width="7.28515625" customWidth="1"/>
    <col min="3316" max="3316" width="8.5703125" customWidth="1"/>
    <col min="3317" max="3318" width="8.28515625" customWidth="1"/>
    <col min="3319" max="3319" width="8.140625" customWidth="1"/>
    <col min="3320" max="3320" width="9.140625" customWidth="1"/>
    <col min="3321" max="3321" width="9.28515625" customWidth="1"/>
    <col min="3322" max="3322" width="9.42578125" customWidth="1"/>
    <col min="3323" max="3323" width="11.7109375" customWidth="1"/>
    <col min="3561" max="3561" width="7" customWidth="1"/>
    <col min="3562" max="3562" width="8.85546875" customWidth="1"/>
    <col min="3563" max="3563" width="7.85546875" customWidth="1"/>
    <col min="3564" max="3564" width="7" customWidth="1"/>
    <col min="3565" max="3566" width="7.5703125" customWidth="1"/>
    <col min="3567" max="3568" width="7.85546875" customWidth="1"/>
    <col min="3569" max="3569" width="6.7109375" customWidth="1"/>
    <col min="3570" max="3570" width="6.42578125" customWidth="1"/>
    <col min="3571" max="3571" width="7.28515625" customWidth="1"/>
    <col min="3572" max="3572" width="8.5703125" customWidth="1"/>
    <col min="3573" max="3574" width="8.28515625" customWidth="1"/>
    <col min="3575" max="3575" width="8.140625" customWidth="1"/>
    <col min="3576" max="3576" width="9.140625" customWidth="1"/>
    <col min="3577" max="3577" width="9.28515625" customWidth="1"/>
    <col min="3578" max="3578" width="9.42578125" customWidth="1"/>
    <col min="3579" max="3579" width="11.7109375" customWidth="1"/>
    <col min="3817" max="3817" width="7" customWidth="1"/>
    <col min="3818" max="3818" width="8.85546875" customWidth="1"/>
    <col min="3819" max="3819" width="7.85546875" customWidth="1"/>
    <col min="3820" max="3820" width="7" customWidth="1"/>
    <col min="3821" max="3822" width="7.5703125" customWidth="1"/>
    <col min="3823" max="3824" width="7.85546875" customWidth="1"/>
    <col min="3825" max="3825" width="6.7109375" customWidth="1"/>
    <col min="3826" max="3826" width="6.42578125" customWidth="1"/>
    <col min="3827" max="3827" width="7.28515625" customWidth="1"/>
    <col min="3828" max="3828" width="8.5703125" customWidth="1"/>
    <col min="3829" max="3830" width="8.28515625" customWidth="1"/>
    <col min="3831" max="3831" width="8.140625" customWidth="1"/>
    <col min="3832" max="3832" width="9.140625" customWidth="1"/>
    <col min="3833" max="3833" width="9.28515625" customWidth="1"/>
    <col min="3834" max="3834" width="9.42578125" customWidth="1"/>
    <col min="3835" max="3835" width="11.7109375" customWidth="1"/>
    <col min="4073" max="4073" width="7" customWidth="1"/>
    <col min="4074" max="4074" width="8.85546875" customWidth="1"/>
    <col min="4075" max="4075" width="7.85546875" customWidth="1"/>
    <col min="4076" max="4076" width="7" customWidth="1"/>
    <col min="4077" max="4078" width="7.5703125" customWidth="1"/>
    <col min="4079" max="4080" width="7.85546875" customWidth="1"/>
    <col min="4081" max="4081" width="6.7109375" customWidth="1"/>
    <col min="4082" max="4082" width="6.42578125" customWidth="1"/>
    <col min="4083" max="4083" width="7.28515625" customWidth="1"/>
    <col min="4084" max="4084" width="8.5703125" customWidth="1"/>
    <col min="4085" max="4086" width="8.28515625" customWidth="1"/>
    <col min="4087" max="4087" width="8.140625" customWidth="1"/>
    <col min="4088" max="4088" width="9.140625" customWidth="1"/>
    <col min="4089" max="4089" width="9.28515625" customWidth="1"/>
    <col min="4090" max="4090" width="9.42578125" customWidth="1"/>
    <col min="4091" max="4091" width="11.7109375" customWidth="1"/>
    <col min="4329" max="4329" width="7" customWidth="1"/>
    <col min="4330" max="4330" width="8.85546875" customWidth="1"/>
    <col min="4331" max="4331" width="7.85546875" customWidth="1"/>
    <col min="4332" max="4332" width="7" customWidth="1"/>
    <col min="4333" max="4334" width="7.5703125" customWidth="1"/>
    <col min="4335" max="4336" width="7.85546875" customWidth="1"/>
    <col min="4337" max="4337" width="6.7109375" customWidth="1"/>
    <col min="4338" max="4338" width="6.42578125" customWidth="1"/>
    <col min="4339" max="4339" width="7.28515625" customWidth="1"/>
    <col min="4340" max="4340" width="8.5703125" customWidth="1"/>
    <col min="4341" max="4342" width="8.28515625" customWidth="1"/>
    <col min="4343" max="4343" width="8.140625" customWidth="1"/>
    <col min="4344" max="4344" width="9.140625" customWidth="1"/>
    <col min="4345" max="4345" width="9.28515625" customWidth="1"/>
    <col min="4346" max="4346" width="9.42578125" customWidth="1"/>
    <col min="4347" max="4347" width="11.7109375" customWidth="1"/>
    <col min="4585" max="4585" width="7" customWidth="1"/>
    <col min="4586" max="4586" width="8.85546875" customWidth="1"/>
    <col min="4587" max="4587" width="7.85546875" customWidth="1"/>
    <col min="4588" max="4588" width="7" customWidth="1"/>
    <col min="4589" max="4590" width="7.5703125" customWidth="1"/>
    <col min="4591" max="4592" width="7.85546875" customWidth="1"/>
    <col min="4593" max="4593" width="6.7109375" customWidth="1"/>
    <col min="4594" max="4594" width="6.42578125" customWidth="1"/>
    <col min="4595" max="4595" width="7.28515625" customWidth="1"/>
    <col min="4596" max="4596" width="8.5703125" customWidth="1"/>
    <col min="4597" max="4598" width="8.28515625" customWidth="1"/>
    <col min="4599" max="4599" width="8.140625" customWidth="1"/>
    <col min="4600" max="4600" width="9.140625" customWidth="1"/>
    <col min="4601" max="4601" width="9.28515625" customWidth="1"/>
    <col min="4602" max="4602" width="9.42578125" customWidth="1"/>
    <col min="4603" max="4603" width="11.7109375" customWidth="1"/>
    <col min="4841" max="4841" width="7" customWidth="1"/>
    <col min="4842" max="4842" width="8.85546875" customWidth="1"/>
    <col min="4843" max="4843" width="7.85546875" customWidth="1"/>
    <col min="4844" max="4844" width="7" customWidth="1"/>
    <col min="4845" max="4846" width="7.5703125" customWidth="1"/>
    <col min="4847" max="4848" width="7.85546875" customWidth="1"/>
    <col min="4849" max="4849" width="6.7109375" customWidth="1"/>
    <col min="4850" max="4850" width="6.42578125" customWidth="1"/>
    <col min="4851" max="4851" width="7.28515625" customWidth="1"/>
    <col min="4852" max="4852" width="8.5703125" customWidth="1"/>
    <col min="4853" max="4854" width="8.28515625" customWidth="1"/>
    <col min="4855" max="4855" width="8.140625" customWidth="1"/>
    <col min="4856" max="4856" width="9.140625" customWidth="1"/>
    <col min="4857" max="4857" width="9.28515625" customWidth="1"/>
    <col min="4858" max="4858" width="9.42578125" customWidth="1"/>
    <col min="4859" max="4859" width="11.7109375" customWidth="1"/>
    <col min="5097" max="5097" width="7" customWidth="1"/>
    <col min="5098" max="5098" width="8.85546875" customWidth="1"/>
    <col min="5099" max="5099" width="7.85546875" customWidth="1"/>
    <col min="5100" max="5100" width="7" customWidth="1"/>
    <col min="5101" max="5102" width="7.5703125" customWidth="1"/>
    <col min="5103" max="5104" width="7.85546875" customWidth="1"/>
    <col min="5105" max="5105" width="6.7109375" customWidth="1"/>
    <col min="5106" max="5106" width="6.42578125" customWidth="1"/>
    <col min="5107" max="5107" width="7.28515625" customWidth="1"/>
    <col min="5108" max="5108" width="8.5703125" customWidth="1"/>
    <col min="5109" max="5110" width="8.28515625" customWidth="1"/>
    <col min="5111" max="5111" width="8.140625" customWidth="1"/>
    <col min="5112" max="5112" width="9.140625" customWidth="1"/>
    <col min="5113" max="5113" width="9.28515625" customWidth="1"/>
    <col min="5114" max="5114" width="9.42578125" customWidth="1"/>
    <col min="5115" max="5115" width="11.7109375" customWidth="1"/>
    <col min="5353" max="5353" width="7" customWidth="1"/>
    <col min="5354" max="5354" width="8.85546875" customWidth="1"/>
    <col min="5355" max="5355" width="7.85546875" customWidth="1"/>
    <col min="5356" max="5356" width="7" customWidth="1"/>
    <col min="5357" max="5358" width="7.5703125" customWidth="1"/>
    <col min="5359" max="5360" width="7.85546875" customWidth="1"/>
    <col min="5361" max="5361" width="6.7109375" customWidth="1"/>
    <col min="5362" max="5362" width="6.42578125" customWidth="1"/>
    <col min="5363" max="5363" width="7.28515625" customWidth="1"/>
    <col min="5364" max="5364" width="8.5703125" customWidth="1"/>
    <col min="5365" max="5366" width="8.28515625" customWidth="1"/>
    <col min="5367" max="5367" width="8.140625" customWidth="1"/>
    <col min="5368" max="5368" width="9.140625" customWidth="1"/>
    <col min="5369" max="5369" width="9.28515625" customWidth="1"/>
    <col min="5370" max="5370" width="9.42578125" customWidth="1"/>
    <col min="5371" max="5371" width="11.7109375" customWidth="1"/>
    <col min="5609" max="5609" width="7" customWidth="1"/>
    <col min="5610" max="5610" width="8.85546875" customWidth="1"/>
    <col min="5611" max="5611" width="7.85546875" customWidth="1"/>
    <col min="5612" max="5612" width="7" customWidth="1"/>
    <col min="5613" max="5614" width="7.5703125" customWidth="1"/>
    <col min="5615" max="5616" width="7.85546875" customWidth="1"/>
    <col min="5617" max="5617" width="6.7109375" customWidth="1"/>
    <col min="5618" max="5618" width="6.42578125" customWidth="1"/>
    <col min="5619" max="5619" width="7.28515625" customWidth="1"/>
    <col min="5620" max="5620" width="8.5703125" customWidth="1"/>
    <col min="5621" max="5622" width="8.28515625" customWidth="1"/>
    <col min="5623" max="5623" width="8.140625" customWidth="1"/>
    <col min="5624" max="5624" width="9.140625" customWidth="1"/>
    <col min="5625" max="5625" width="9.28515625" customWidth="1"/>
    <col min="5626" max="5626" width="9.42578125" customWidth="1"/>
    <col min="5627" max="5627" width="11.7109375" customWidth="1"/>
    <col min="5865" max="5865" width="7" customWidth="1"/>
    <col min="5866" max="5866" width="8.85546875" customWidth="1"/>
    <col min="5867" max="5867" width="7.85546875" customWidth="1"/>
    <col min="5868" max="5868" width="7" customWidth="1"/>
    <col min="5869" max="5870" width="7.5703125" customWidth="1"/>
    <col min="5871" max="5872" width="7.85546875" customWidth="1"/>
    <col min="5873" max="5873" width="6.7109375" customWidth="1"/>
    <col min="5874" max="5874" width="6.42578125" customWidth="1"/>
    <col min="5875" max="5875" width="7.28515625" customWidth="1"/>
    <col min="5876" max="5876" width="8.5703125" customWidth="1"/>
    <col min="5877" max="5878" width="8.28515625" customWidth="1"/>
    <col min="5879" max="5879" width="8.140625" customWidth="1"/>
    <col min="5880" max="5880" width="9.140625" customWidth="1"/>
    <col min="5881" max="5881" width="9.28515625" customWidth="1"/>
    <col min="5882" max="5882" width="9.42578125" customWidth="1"/>
    <col min="5883" max="5883" width="11.7109375" customWidth="1"/>
    <col min="6121" max="6121" width="7" customWidth="1"/>
    <col min="6122" max="6122" width="8.85546875" customWidth="1"/>
    <col min="6123" max="6123" width="7.85546875" customWidth="1"/>
    <col min="6124" max="6124" width="7" customWidth="1"/>
    <col min="6125" max="6126" width="7.5703125" customWidth="1"/>
    <col min="6127" max="6128" width="7.85546875" customWidth="1"/>
    <col min="6129" max="6129" width="6.7109375" customWidth="1"/>
    <col min="6130" max="6130" width="6.42578125" customWidth="1"/>
    <col min="6131" max="6131" width="7.28515625" customWidth="1"/>
    <col min="6132" max="6132" width="8.5703125" customWidth="1"/>
    <col min="6133" max="6134" width="8.28515625" customWidth="1"/>
    <col min="6135" max="6135" width="8.140625" customWidth="1"/>
    <col min="6136" max="6136" width="9.140625" customWidth="1"/>
    <col min="6137" max="6137" width="9.28515625" customWidth="1"/>
    <col min="6138" max="6138" width="9.42578125" customWidth="1"/>
    <col min="6139" max="6139" width="11.7109375" customWidth="1"/>
    <col min="6377" max="6377" width="7" customWidth="1"/>
    <col min="6378" max="6378" width="8.85546875" customWidth="1"/>
    <col min="6379" max="6379" width="7.85546875" customWidth="1"/>
    <col min="6380" max="6380" width="7" customWidth="1"/>
    <col min="6381" max="6382" width="7.5703125" customWidth="1"/>
    <col min="6383" max="6384" width="7.85546875" customWidth="1"/>
    <col min="6385" max="6385" width="6.7109375" customWidth="1"/>
    <col min="6386" max="6386" width="6.42578125" customWidth="1"/>
    <col min="6387" max="6387" width="7.28515625" customWidth="1"/>
    <col min="6388" max="6388" width="8.5703125" customWidth="1"/>
    <col min="6389" max="6390" width="8.28515625" customWidth="1"/>
    <col min="6391" max="6391" width="8.140625" customWidth="1"/>
    <col min="6392" max="6392" width="9.140625" customWidth="1"/>
    <col min="6393" max="6393" width="9.28515625" customWidth="1"/>
    <col min="6394" max="6394" width="9.42578125" customWidth="1"/>
    <col min="6395" max="6395" width="11.7109375" customWidth="1"/>
    <col min="6633" max="6633" width="7" customWidth="1"/>
    <col min="6634" max="6634" width="8.85546875" customWidth="1"/>
    <col min="6635" max="6635" width="7.85546875" customWidth="1"/>
    <col min="6636" max="6636" width="7" customWidth="1"/>
    <col min="6637" max="6638" width="7.5703125" customWidth="1"/>
    <col min="6639" max="6640" width="7.85546875" customWidth="1"/>
    <col min="6641" max="6641" width="6.7109375" customWidth="1"/>
    <col min="6642" max="6642" width="6.42578125" customWidth="1"/>
    <col min="6643" max="6643" width="7.28515625" customWidth="1"/>
    <col min="6644" max="6644" width="8.5703125" customWidth="1"/>
    <col min="6645" max="6646" width="8.28515625" customWidth="1"/>
    <col min="6647" max="6647" width="8.140625" customWidth="1"/>
    <col min="6648" max="6648" width="9.140625" customWidth="1"/>
    <col min="6649" max="6649" width="9.28515625" customWidth="1"/>
    <col min="6650" max="6650" width="9.42578125" customWidth="1"/>
    <col min="6651" max="6651" width="11.7109375" customWidth="1"/>
    <col min="6889" max="6889" width="7" customWidth="1"/>
    <col min="6890" max="6890" width="8.85546875" customWidth="1"/>
    <col min="6891" max="6891" width="7.85546875" customWidth="1"/>
    <col min="6892" max="6892" width="7" customWidth="1"/>
    <col min="6893" max="6894" width="7.5703125" customWidth="1"/>
    <col min="6895" max="6896" width="7.85546875" customWidth="1"/>
    <col min="6897" max="6897" width="6.7109375" customWidth="1"/>
    <col min="6898" max="6898" width="6.42578125" customWidth="1"/>
    <col min="6899" max="6899" width="7.28515625" customWidth="1"/>
    <col min="6900" max="6900" width="8.5703125" customWidth="1"/>
    <col min="6901" max="6902" width="8.28515625" customWidth="1"/>
    <col min="6903" max="6903" width="8.140625" customWidth="1"/>
    <col min="6904" max="6904" width="9.140625" customWidth="1"/>
    <col min="6905" max="6905" width="9.28515625" customWidth="1"/>
    <col min="6906" max="6906" width="9.42578125" customWidth="1"/>
    <col min="6907" max="6907" width="11.7109375" customWidth="1"/>
    <col min="7145" max="7145" width="7" customWidth="1"/>
    <col min="7146" max="7146" width="8.85546875" customWidth="1"/>
    <col min="7147" max="7147" width="7.85546875" customWidth="1"/>
    <col min="7148" max="7148" width="7" customWidth="1"/>
    <col min="7149" max="7150" width="7.5703125" customWidth="1"/>
    <col min="7151" max="7152" width="7.85546875" customWidth="1"/>
    <col min="7153" max="7153" width="6.7109375" customWidth="1"/>
    <col min="7154" max="7154" width="6.42578125" customWidth="1"/>
    <col min="7155" max="7155" width="7.28515625" customWidth="1"/>
    <col min="7156" max="7156" width="8.5703125" customWidth="1"/>
    <col min="7157" max="7158" width="8.28515625" customWidth="1"/>
    <col min="7159" max="7159" width="8.140625" customWidth="1"/>
    <col min="7160" max="7160" width="9.140625" customWidth="1"/>
    <col min="7161" max="7161" width="9.28515625" customWidth="1"/>
    <col min="7162" max="7162" width="9.42578125" customWidth="1"/>
    <col min="7163" max="7163" width="11.7109375" customWidth="1"/>
    <col min="7401" max="7401" width="7" customWidth="1"/>
    <col min="7402" max="7402" width="8.85546875" customWidth="1"/>
    <col min="7403" max="7403" width="7.85546875" customWidth="1"/>
    <col min="7404" max="7404" width="7" customWidth="1"/>
    <col min="7405" max="7406" width="7.5703125" customWidth="1"/>
    <col min="7407" max="7408" width="7.85546875" customWidth="1"/>
    <col min="7409" max="7409" width="6.7109375" customWidth="1"/>
    <col min="7410" max="7410" width="6.42578125" customWidth="1"/>
    <col min="7411" max="7411" width="7.28515625" customWidth="1"/>
    <col min="7412" max="7412" width="8.5703125" customWidth="1"/>
    <col min="7413" max="7414" width="8.28515625" customWidth="1"/>
    <col min="7415" max="7415" width="8.140625" customWidth="1"/>
    <col min="7416" max="7416" width="9.140625" customWidth="1"/>
    <col min="7417" max="7417" width="9.28515625" customWidth="1"/>
    <col min="7418" max="7418" width="9.42578125" customWidth="1"/>
    <col min="7419" max="7419" width="11.7109375" customWidth="1"/>
    <col min="7657" max="7657" width="7" customWidth="1"/>
    <col min="7658" max="7658" width="8.85546875" customWidth="1"/>
    <col min="7659" max="7659" width="7.85546875" customWidth="1"/>
    <col min="7660" max="7660" width="7" customWidth="1"/>
    <col min="7661" max="7662" width="7.5703125" customWidth="1"/>
    <col min="7663" max="7664" width="7.85546875" customWidth="1"/>
    <col min="7665" max="7665" width="6.7109375" customWidth="1"/>
    <col min="7666" max="7666" width="6.42578125" customWidth="1"/>
    <col min="7667" max="7667" width="7.28515625" customWidth="1"/>
    <col min="7668" max="7668" width="8.5703125" customWidth="1"/>
    <col min="7669" max="7670" width="8.28515625" customWidth="1"/>
    <col min="7671" max="7671" width="8.140625" customWidth="1"/>
    <col min="7672" max="7672" width="9.140625" customWidth="1"/>
    <col min="7673" max="7673" width="9.28515625" customWidth="1"/>
    <col min="7674" max="7674" width="9.42578125" customWidth="1"/>
    <col min="7675" max="7675" width="11.7109375" customWidth="1"/>
    <col min="7913" max="7913" width="7" customWidth="1"/>
    <col min="7914" max="7914" width="8.85546875" customWidth="1"/>
    <col min="7915" max="7915" width="7.85546875" customWidth="1"/>
    <col min="7916" max="7916" width="7" customWidth="1"/>
    <col min="7917" max="7918" width="7.5703125" customWidth="1"/>
    <col min="7919" max="7920" width="7.85546875" customWidth="1"/>
    <col min="7921" max="7921" width="6.7109375" customWidth="1"/>
    <col min="7922" max="7922" width="6.42578125" customWidth="1"/>
    <col min="7923" max="7923" width="7.28515625" customWidth="1"/>
    <col min="7924" max="7924" width="8.5703125" customWidth="1"/>
    <col min="7925" max="7926" width="8.28515625" customWidth="1"/>
    <col min="7927" max="7927" width="8.140625" customWidth="1"/>
    <col min="7928" max="7928" width="9.140625" customWidth="1"/>
    <col min="7929" max="7929" width="9.28515625" customWidth="1"/>
    <col min="7930" max="7930" width="9.42578125" customWidth="1"/>
    <col min="7931" max="7931" width="11.7109375" customWidth="1"/>
    <col min="8169" max="8169" width="7" customWidth="1"/>
    <col min="8170" max="8170" width="8.85546875" customWidth="1"/>
    <col min="8171" max="8171" width="7.85546875" customWidth="1"/>
    <col min="8172" max="8172" width="7" customWidth="1"/>
    <col min="8173" max="8174" width="7.5703125" customWidth="1"/>
    <col min="8175" max="8176" width="7.85546875" customWidth="1"/>
    <col min="8177" max="8177" width="6.7109375" customWidth="1"/>
    <col min="8178" max="8178" width="6.42578125" customWidth="1"/>
    <col min="8179" max="8179" width="7.28515625" customWidth="1"/>
    <col min="8180" max="8180" width="8.5703125" customWidth="1"/>
    <col min="8181" max="8182" width="8.28515625" customWidth="1"/>
    <col min="8183" max="8183" width="8.140625" customWidth="1"/>
    <col min="8184" max="8184" width="9.140625" customWidth="1"/>
    <col min="8185" max="8185" width="9.28515625" customWidth="1"/>
    <col min="8186" max="8186" width="9.42578125" customWidth="1"/>
    <col min="8187" max="8187" width="11.7109375" customWidth="1"/>
    <col min="8425" max="8425" width="7" customWidth="1"/>
    <col min="8426" max="8426" width="8.85546875" customWidth="1"/>
    <col min="8427" max="8427" width="7.85546875" customWidth="1"/>
    <col min="8428" max="8428" width="7" customWidth="1"/>
    <col min="8429" max="8430" width="7.5703125" customWidth="1"/>
    <col min="8431" max="8432" width="7.85546875" customWidth="1"/>
    <col min="8433" max="8433" width="6.7109375" customWidth="1"/>
    <col min="8434" max="8434" width="6.42578125" customWidth="1"/>
    <col min="8435" max="8435" width="7.28515625" customWidth="1"/>
    <col min="8436" max="8436" width="8.5703125" customWidth="1"/>
    <col min="8437" max="8438" width="8.28515625" customWidth="1"/>
    <col min="8439" max="8439" width="8.140625" customWidth="1"/>
    <col min="8440" max="8440" width="9.140625" customWidth="1"/>
    <col min="8441" max="8441" width="9.28515625" customWidth="1"/>
    <col min="8442" max="8442" width="9.42578125" customWidth="1"/>
    <col min="8443" max="8443" width="11.7109375" customWidth="1"/>
    <col min="8681" max="8681" width="7" customWidth="1"/>
    <col min="8682" max="8682" width="8.85546875" customWidth="1"/>
    <col min="8683" max="8683" width="7.85546875" customWidth="1"/>
    <col min="8684" max="8684" width="7" customWidth="1"/>
    <col min="8685" max="8686" width="7.5703125" customWidth="1"/>
    <col min="8687" max="8688" width="7.85546875" customWidth="1"/>
    <col min="8689" max="8689" width="6.7109375" customWidth="1"/>
    <col min="8690" max="8690" width="6.42578125" customWidth="1"/>
    <col min="8691" max="8691" width="7.28515625" customWidth="1"/>
    <col min="8692" max="8692" width="8.5703125" customWidth="1"/>
    <col min="8693" max="8694" width="8.28515625" customWidth="1"/>
    <col min="8695" max="8695" width="8.140625" customWidth="1"/>
    <col min="8696" max="8696" width="9.140625" customWidth="1"/>
    <col min="8697" max="8697" width="9.28515625" customWidth="1"/>
    <col min="8698" max="8698" width="9.42578125" customWidth="1"/>
    <col min="8699" max="8699" width="11.7109375" customWidth="1"/>
    <col min="8937" max="8937" width="7" customWidth="1"/>
    <col min="8938" max="8938" width="8.85546875" customWidth="1"/>
    <col min="8939" max="8939" width="7.85546875" customWidth="1"/>
    <col min="8940" max="8940" width="7" customWidth="1"/>
    <col min="8941" max="8942" width="7.5703125" customWidth="1"/>
    <col min="8943" max="8944" width="7.85546875" customWidth="1"/>
    <col min="8945" max="8945" width="6.7109375" customWidth="1"/>
    <col min="8946" max="8946" width="6.42578125" customWidth="1"/>
    <col min="8947" max="8947" width="7.28515625" customWidth="1"/>
    <col min="8948" max="8948" width="8.5703125" customWidth="1"/>
    <col min="8949" max="8950" width="8.28515625" customWidth="1"/>
    <col min="8951" max="8951" width="8.140625" customWidth="1"/>
    <col min="8952" max="8952" width="9.140625" customWidth="1"/>
    <col min="8953" max="8953" width="9.28515625" customWidth="1"/>
    <col min="8954" max="8954" width="9.42578125" customWidth="1"/>
    <col min="8955" max="8955" width="11.7109375" customWidth="1"/>
    <col min="9193" max="9193" width="7" customWidth="1"/>
    <col min="9194" max="9194" width="8.85546875" customWidth="1"/>
    <col min="9195" max="9195" width="7.85546875" customWidth="1"/>
    <col min="9196" max="9196" width="7" customWidth="1"/>
    <col min="9197" max="9198" width="7.5703125" customWidth="1"/>
    <col min="9199" max="9200" width="7.85546875" customWidth="1"/>
    <col min="9201" max="9201" width="6.7109375" customWidth="1"/>
    <col min="9202" max="9202" width="6.42578125" customWidth="1"/>
    <col min="9203" max="9203" width="7.28515625" customWidth="1"/>
    <col min="9204" max="9204" width="8.5703125" customWidth="1"/>
    <col min="9205" max="9206" width="8.28515625" customWidth="1"/>
    <col min="9207" max="9207" width="8.140625" customWidth="1"/>
    <col min="9208" max="9208" width="9.140625" customWidth="1"/>
    <col min="9209" max="9209" width="9.28515625" customWidth="1"/>
    <col min="9210" max="9210" width="9.42578125" customWidth="1"/>
    <col min="9211" max="9211" width="11.7109375" customWidth="1"/>
    <col min="9449" max="9449" width="7" customWidth="1"/>
    <col min="9450" max="9450" width="8.85546875" customWidth="1"/>
    <col min="9451" max="9451" width="7.85546875" customWidth="1"/>
    <col min="9452" max="9452" width="7" customWidth="1"/>
    <col min="9453" max="9454" width="7.5703125" customWidth="1"/>
    <col min="9455" max="9456" width="7.85546875" customWidth="1"/>
    <col min="9457" max="9457" width="6.7109375" customWidth="1"/>
    <col min="9458" max="9458" width="6.42578125" customWidth="1"/>
    <col min="9459" max="9459" width="7.28515625" customWidth="1"/>
    <col min="9460" max="9460" width="8.5703125" customWidth="1"/>
    <col min="9461" max="9462" width="8.28515625" customWidth="1"/>
    <col min="9463" max="9463" width="8.140625" customWidth="1"/>
    <col min="9464" max="9464" width="9.140625" customWidth="1"/>
    <col min="9465" max="9465" width="9.28515625" customWidth="1"/>
    <col min="9466" max="9466" width="9.42578125" customWidth="1"/>
    <col min="9467" max="9467" width="11.7109375" customWidth="1"/>
    <col min="9705" max="9705" width="7" customWidth="1"/>
    <col min="9706" max="9706" width="8.85546875" customWidth="1"/>
    <col min="9707" max="9707" width="7.85546875" customWidth="1"/>
    <col min="9708" max="9708" width="7" customWidth="1"/>
    <col min="9709" max="9710" width="7.5703125" customWidth="1"/>
    <col min="9711" max="9712" width="7.85546875" customWidth="1"/>
    <col min="9713" max="9713" width="6.7109375" customWidth="1"/>
    <col min="9714" max="9714" width="6.42578125" customWidth="1"/>
    <col min="9715" max="9715" width="7.28515625" customWidth="1"/>
    <col min="9716" max="9716" width="8.5703125" customWidth="1"/>
    <col min="9717" max="9718" width="8.28515625" customWidth="1"/>
    <col min="9719" max="9719" width="8.140625" customWidth="1"/>
    <col min="9720" max="9720" width="9.140625" customWidth="1"/>
    <col min="9721" max="9721" width="9.28515625" customWidth="1"/>
    <col min="9722" max="9722" width="9.42578125" customWidth="1"/>
    <col min="9723" max="9723" width="11.7109375" customWidth="1"/>
    <col min="9961" max="9961" width="7" customWidth="1"/>
    <col min="9962" max="9962" width="8.85546875" customWidth="1"/>
    <col min="9963" max="9963" width="7.85546875" customWidth="1"/>
    <col min="9964" max="9964" width="7" customWidth="1"/>
    <col min="9965" max="9966" width="7.5703125" customWidth="1"/>
    <col min="9967" max="9968" width="7.85546875" customWidth="1"/>
    <col min="9969" max="9969" width="6.7109375" customWidth="1"/>
    <col min="9970" max="9970" width="6.42578125" customWidth="1"/>
    <col min="9971" max="9971" width="7.28515625" customWidth="1"/>
    <col min="9972" max="9972" width="8.5703125" customWidth="1"/>
    <col min="9973" max="9974" width="8.28515625" customWidth="1"/>
    <col min="9975" max="9975" width="8.140625" customWidth="1"/>
    <col min="9976" max="9976" width="9.140625" customWidth="1"/>
    <col min="9977" max="9977" width="9.28515625" customWidth="1"/>
    <col min="9978" max="9978" width="9.42578125" customWidth="1"/>
    <col min="9979" max="9979" width="11.7109375" customWidth="1"/>
    <col min="10217" max="10217" width="7" customWidth="1"/>
    <col min="10218" max="10218" width="8.85546875" customWidth="1"/>
    <col min="10219" max="10219" width="7.85546875" customWidth="1"/>
    <col min="10220" max="10220" width="7" customWidth="1"/>
    <col min="10221" max="10222" width="7.5703125" customWidth="1"/>
    <col min="10223" max="10224" width="7.85546875" customWidth="1"/>
    <col min="10225" max="10225" width="6.7109375" customWidth="1"/>
    <col min="10226" max="10226" width="6.42578125" customWidth="1"/>
    <col min="10227" max="10227" width="7.28515625" customWidth="1"/>
    <col min="10228" max="10228" width="8.5703125" customWidth="1"/>
    <col min="10229" max="10230" width="8.28515625" customWidth="1"/>
    <col min="10231" max="10231" width="8.140625" customWidth="1"/>
    <col min="10232" max="10232" width="9.140625" customWidth="1"/>
    <col min="10233" max="10233" width="9.28515625" customWidth="1"/>
    <col min="10234" max="10234" width="9.42578125" customWidth="1"/>
    <col min="10235" max="10235" width="11.7109375" customWidth="1"/>
    <col min="10473" max="10473" width="7" customWidth="1"/>
    <col min="10474" max="10474" width="8.85546875" customWidth="1"/>
    <col min="10475" max="10475" width="7.85546875" customWidth="1"/>
    <col min="10476" max="10476" width="7" customWidth="1"/>
    <col min="10477" max="10478" width="7.5703125" customWidth="1"/>
    <col min="10479" max="10480" width="7.85546875" customWidth="1"/>
    <col min="10481" max="10481" width="6.7109375" customWidth="1"/>
    <col min="10482" max="10482" width="6.42578125" customWidth="1"/>
    <col min="10483" max="10483" width="7.28515625" customWidth="1"/>
    <col min="10484" max="10484" width="8.5703125" customWidth="1"/>
    <col min="10485" max="10486" width="8.28515625" customWidth="1"/>
    <col min="10487" max="10487" width="8.140625" customWidth="1"/>
    <col min="10488" max="10488" width="9.140625" customWidth="1"/>
    <col min="10489" max="10489" width="9.28515625" customWidth="1"/>
    <col min="10490" max="10490" width="9.42578125" customWidth="1"/>
    <col min="10491" max="10491" width="11.7109375" customWidth="1"/>
    <col min="10729" max="10729" width="7" customWidth="1"/>
    <col min="10730" max="10730" width="8.85546875" customWidth="1"/>
    <col min="10731" max="10731" width="7.85546875" customWidth="1"/>
    <col min="10732" max="10732" width="7" customWidth="1"/>
    <col min="10733" max="10734" width="7.5703125" customWidth="1"/>
    <col min="10735" max="10736" width="7.85546875" customWidth="1"/>
    <col min="10737" max="10737" width="6.7109375" customWidth="1"/>
    <col min="10738" max="10738" width="6.42578125" customWidth="1"/>
    <col min="10739" max="10739" width="7.28515625" customWidth="1"/>
    <col min="10740" max="10740" width="8.5703125" customWidth="1"/>
    <col min="10741" max="10742" width="8.28515625" customWidth="1"/>
    <col min="10743" max="10743" width="8.140625" customWidth="1"/>
    <col min="10744" max="10744" width="9.140625" customWidth="1"/>
    <col min="10745" max="10745" width="9.28515625" customWidth="1"/>
    <col min="10746" max="10746" width="9.42578125" customWidth="1"/>
    <col min="10747" max="10747" width="11.7109375" customWidth="1"/>
    <col min="10985" max="10985" width="7" customWidth="1"/>
    <col min="10986" max="10986" width="8.85546875" customWidth="1"/>
    <col min="10987" max="10987" width="7.85546875" customWidth="1"/>
    <col min="10988" max="10988" width="7" customWidth="1"/>
    <col min="10989" max="10990" width="7.5703125" customWidth="1"/>
    <col min="10991" max="10992" width="7.85546875" customWidth="1"/>
    <col min="10993" max="10993" width="6.7109375" customWidth="1"/>
    <col min="10994" max="10994" width="6.42578125" customWidth="1"/>
    <col min="10995" max="10995" width="7.28515625" customWidth="1"/>
    <col min="10996" max="10996" width="8.5703125" customWidth="1"/>
    <col min="10997" max="10998" width="8.28515625" customWidth="1"/>
    <col min="10999" max="10999" width="8.140625" customWidth="1"/>
    <col min="11000" max="11000" width="9.140625" customWidth="1"/>
    <col min="11001" max="11001" width="9.28515625" customWidth="1"/>
    <col min="11002" max="11002" width="9.42578125" customWidth="1"/>
    <col min="11003" max="11003" width="11.7109375" customWidth="1"/>
    <col min="11241" max="11241" width="7" customWidth="1"/>
    <col min="11242" max="11242" width="8.85546875" customWidth="1"/>
    <col min="11243" max="11243" width="7.85546875" customWidth="1"/>
    <col min="11244" max="11244" width="7" customWidth="1"/>
    <col min="11245" max="11246" width="7.5703125" customWidth="1"/>
    <col min="11247" max="11248" width="7.85546875" customWidth="1"/>
    <col min="11249" max="11249" width="6.7109375" customWidth="1"/>
    <col min="11250" max="11250" width="6.42578125" customWidth="1"/>
    <col min="11251" max="11251" width="7.28515625" customWidth="1"/>
    <col min="11252" max="11252" width="8.5703125" customWidth="1"/>
    <col min="11253" max="11254" width="8.28515625" customWidth="1"/>
    <col min="11255" max="11255" width="8.140625" customWidth="1"/>
    <col min="11256" max="11256" width="9.140625" customWidth="1"/>
    <col min="11257" max="11257" width="9.28515625" customWidth="1"/>
    <col min="11258" max="11258" width="9.42578125" customWidth="1"/>
    <col min="11259" max="11259" width="11.7109375" customWidth="1"/>
    <col min="11497" max="11497" width="7" customWidth="1"/>
    <col min="11498" max="11498" width="8.85546875" customWidth="1"/>
    <col min="11499" max="11499" width="7.85546875" customWidth="1"/>
    <col min="11500" max="11500" width="7" customWidth="1"/>
    <col min="11501" max="11502" width="7.5703125" customWidth="1"/>
    <col min="11503" max="11504" width="7.85546875" customWidth="1"/>
    <col min="11505" max="11505" width="6.7109375" customWidth="1"/>
    <col min="11506" max="11506" width="6.42578125" customWidth="1"/>
    <col min="11507" max="11507" width="7.28515625" customWidth="1"/>
    <col min="11508" max="11508" width="8.5703125" customWidth="1"/>
    <col min="11509" max="11510" width="8.28515625" customWidth="1"/>
    <col min="11511" max="11511" width="8.140625" customWidth="1"/>
    <col min="11512" max="11512" width="9.140625" customWidth="1"/>
    <col min="11513" max="11513" width="9.28515625" customWidth="1"/>
    <col min="11514" max="11514" width="9.42578125" customWidth="1"/>
    <col min="11515" max="11515" width="11.7109375" customWidth="1"/>
    <col min="11753" max="11753" width="7" customWidth="1"/>
    <col min="11754" max="11754" width="8.85546875" customWidth="1"/>
    <col min="11755" max="11755" width="7.85546875" customWidth="1"/>
    <col min="11756" max="11756" width="7" customWidth="1"/>
    <col min="11757" max="11758" width="7.5703125" customWidth="1"/>
    <col min="11759" max="11760" width="7.85546875" customWidth="1"/>
    <col min="11761" max="11761" width="6.7109375" customWidth="1"/>
    <col min="11762" max="11762" width="6.42578125" customWidth="1"/>
    <col min="11763" max="11763" width="7.28515625" customWidth="1"/>
    <col min="11764" max="11764" width="8.5703125" customWidth="1"/>
    <col min="11765" max="11766" width="8.28515625" customWidth="1"/>
    <col min="11767" max="11767" width="8.140625" customWidth="1"/>
    <col min="11768" max="11768" width="9.140625" customWidth="1"/>
    <col min="11769" max="11769" width="9.28515625" customWidth="1"/>
    <col min="11770" max="11770" width="9.42578125" customWidth="1"/>
    <col min="11771" max="11771" width="11.7109375" customWidth="1"/>
    <col min="12009" max="12009" width="7" customWidth="1"/>
    <col min="12010" max="12010" width="8.85546875" customWidth="1"/>
    <col min="12011" max="12011" width="7.85546875" customWidth="1"/>
    <col min="12012" max="12012" width="7" customWidth="1"/>
    <col min="12013" max="12014" width="7.5703125" customWidth="1"/>
    <col min="12015" max="12016" width="7.85546875" customWidth="1"/>
    <col min="12017" max="12017" width="6.7109375" customWidth="1"/>
    <col min="12018" max="12018" width="6.42578125" customWidth="1"/>
    <col min="12019" max="12019" width="7.28515625" customWidth="1"/>
    <col min="12020" max="12020" width="8.5703125" customWidth="1"/>
    <col min="12021" max="12022" width="8.28515625" customWidth="1"/>
    <col min="12023" max="12023" width="8.140625" customWidth="1"/>
    <col min="12024" max="12024" width="9.140625" customWidth="1"/>
    <col min="12025" max="12025" width="9.28515625" customWidth="1"/>
    <col min="12026" max="12026" width="9.42578125" customWidth="1"/>
    <col min="12027" max="12027" width="11.7109375" customWidth="1"/>
    <col min="12265" max="12265" width="7" customWidth="1"/>
    <col min="12266" max="12266" width="8.85546875" customWidth="1"/>
    <col min="12267" max="12267" width="7.85546875" customWidth="1"/>
    <col min="12268" max="12268" width="7" customWidth="1"/>
    <col min="12269" max="12270" width="7.5703125" customWidth="1"/>
    <col min="12271" max="12272" width="7.85546875" customWidth="1"/>
    <col min="12273" max="12273" width="6.7109375" customWidth="1"/>
    <col min="12274" max="12274" width="6.42578125" customWidth="1"/>
    <col min="12275" max="12275" width="7.28515625" customWidth="1"/>
    <col min="12276" max="12276" width="8.5703125" customWidth="1"/>
    <col min="12277" max="12278" width="8.28515625" customWidth="1"/>
    <col min="12279" max="12279" width="8.140625" customWidth="1"/>
    <col min="12280" max="12280" width="9.140625" customWidth="1"/>
    <col min="12281" max="12281" width="9.28515625" customWidth="1"/>
    <col min="12282" max="12282" width="9.42578125" customWidth="1"/>
    <col min="12283" max="12283" width="11.7109375" customWidth="1"/>
    <col min="12521" max="12521" width="7" customWidth="1"/>
    <col min="12522" max="12522" width="8.85546875" customWidth="1"/>
    <col min="12523" max="12523" width="7.85546875" customWidth="1"/>
    <col min="12524" max="12524" width="7" customWidth="1"/>
    <col min="12525" max="12526" width="7.5703125" customWidth="1"/>
    <col min="12527" max="12528" width="7.85546875" customWidth="1"/>
    <col min="12529" max="12529" width="6.7109375" customWidth="1"/>
    <col min="12530" max="12530" width="6.42578125" customWidth="1"/>
    <col min="12531" max="12531" width="7.28515625" customWidth="1"/>
    <col min="12532" max="12532" width="8.5703125" customWidth="1"/>
    <col min="12533" max="12534" width="8.28515625" customWidth="1"/>
    <col min="12535" max="12535" width="8.140625" customWidth="1"/>
    <col min="12536" max="12536" width="9.140625" customWidth="1"/>
    <col min="12537" max="12537" width="9.28515625" customWidth="1"/>
    <col min="12538" max="12538" width="9.42578125" customWidth="1"/>
    <col min="12539" max="12539" width="11.7109375" customWidth="1"/>
    <col min="12777" max="12777" width="7" customWidth="1"/>
    <col min="12778" max="12778" width="8.85546875" customWidth="1"/>
    <col min="12779" max="12779" width="7.85546875" customWidth="1"/>
    <col min="12780" max="12780" width="7" customWidth="1"/>
    <col min="12781" max="12782" width="7.5703125" customWidth="1"/>
    <col min="12783" max="12784" width="7.85546875" customWidth="1"/>
    <col min="12785" max="12785" width="6.7109375" customWidth="1"/>
    <col min="12786" max="12786" width="6.42578125" customWidth="1"/>
    <col min="12787" max="12787" width="7.28515625" customWidth="1"/>
    <col min="12788" max="12788" width="8.5703125" customWidth="1"/>
    <col min="12789" max="12790" width="8.28515625" customWidth="1"/>
    <col min="12791" max="12791" width="8.140625" customWidth="1"/>
    <col min="12792" max="12792" width="9.140625" customWidth="1"/>
    <col min="12793" max="12793" width="9.28515625" customWidth="1"/>
    <col min="12794" max="12794" width="9.42578125" customWidth="1"/>
    <col min="12795" max="12795" width="11.7109375" customWidth="1"/>
    <col min="13033" max="13033" width="7" customWidth="1"/>
    <col min="13034" max="13034" width="8.85546875" customWidth="1"/>
    <col min="13035" max="13035" width="7.85546875" customWidth="1"/>
    <col min="13036" max="13036" width="7" customWidth="1"/>
    <col min="13037" max="13038" width="7.5703125" customWidth="1"/>
    <col min="13039" max="13040" width="7.85546875" customWidth="1"/>
    <col min="13041" max="13041" width="6.7109375" customWidth="1"/>
    <col min="13042" max="13042" width="6.42578125" customWidth="1"/>
    <col min="13043" max="13043" width="7.28515625" customWidth="1"/>
    <col min="13044" max="13044" width="8.5703125" customWidth="1"/>
    <col min="13045" max="13046" width="8.28515625" customWidth="1"/>
    <col min="13047" max="13047" width="8.140625" customWidth="1"/>
    <col min="13048" max="13048" width="9.140625" customWidth="1"/>
    <col min="13049" max="13049" width="9.28515625" customWidth="1"/>
    <col min="13050" max="13050" width="9.42578125" customWidth="1"/>
    <col min="13051" max="13051" width="11.7109375" customWidth="1"/>
    <col min="13289" max="13289" width="7" customWidth="1"/>
    <col min="13290" max="13290" width="8.85546875" customWidth="1"/>
    <col min="13291" max="13291" width="7.85546875" customWidth="1"/>
    <col min="13292" max="13292" width="7" customWidth="1"/>
    <col min="13293" max="13294" width="7.5703125" customWidth="1"/>
    <col min="13295" max="13296" width="7.85546875" customWidth="1"/>
    <col min="13297" max="13297" width="6.7109375" customWidth="1"/>
    <col min="13298" max="13298" width="6.42578125" customWidth="1"/>
    <col min="13299" max="13299" width="7.28515625" customWidth="1"/>
    <col min="13300" max="13300" width="8.5703125" customWidth="1"/>
    <col min="13301" max="13302" width="8.28515625" customWidth="1"/>
    <col min="13303" max="13303" width="8.140625" customWidth="1"/>
    <col min="13304" max="13304" width="9.140625" customWidth="1"/>
    <col min="13305" max="13305" width="9.28515625" customWidth="1"/>
    <col min="13306" max="13306" width="9.42578125" customWidth="1"/>
    <col min="13307" max="13307" width="11.7109375" customWidth="1"/>
    <col min="13545" max="13545" width="7" customWidth="1"/>
    <col min="13546" max="13546" width="8.85546875" customWidth="1"/>
    <col min="13547" max="13547" width="7.85546875" customWidth="1"/>
    <col min="13548" max="13548" width="7" customWidth="1"/>
    <col min="13549" max="13550" width="7.5703125" customWidth="1"/>
    <col min="13551" max="13552" width="7.85546875" customWidth="1"/>
    <col min="13553" max="13553" width="6.7109375" customWidth="1"/>
    <col min="13554" max="13554" width="6.42578125" customWidth="1"/>
    <col min="13555" max="13555" width="7.28515625" customWidth="1"/>
    <col min="13556" max="13556" width="8.5703125" customWidth="1"/>
    <col min="13557" max="13558" width="8.28515625" customWidth="1"/>
    <col min="13559" max="13559" width="8.140625" customWidth="1"/>
    <col min="13560" max="13560" width="9.140625" customWidth="1"/>
    <col min="13561" max="13561" width="9.28515625" customWidth="1"/>
    <col min="13562" max="13562" width="9.42578125" customWidth="1"/>
    <col min="13563" max="13563" width="11.7109375" customWidth="1"/>
    <col min="13801" max="13801" width="7" customWidth="1"/>
    <col min="13802" max="13802" width="8.85546875" customWidth="1"/>
    <col min="13803" max="13803" width="7.85546875" customWidth="1"/>
    <col min="13804" max="13804" width="7" customWidth="1"/>
    <col min="13805" max="13806" width="7.5703125" customWidth="1"/>
    <col min="13807" max="13808" width="7.85546875" customWidth="1"/>
    <col min="13809" max="13809" width="6.7109375" customWidth="1"/>
    <col min="13810" max="13810" width="6.42578125" customWidth="1"/>
    <col min="13811" max="13811" width="7.28515625" customWidth="1"/>
    <col min="13812" max="13812" width="8.5703125" customWidth="1"/>
    <col min="13813" max="13814" width="8.28515625" customWidth="1"/>
    <col min="13815" max="13815" width="8.140625" customWidth="1"/>
    <col min="13816" max="13816" width="9.140625" customWidth="1"/>
    <col min="13817" max="13817" width="9.28515625" customWidth="1"/>
    <col min="13818" max="13818" width="9.42578125" customWidth="1"/>
    <col min="13819" max="13819" width="11.7109375" customWidth="1"/>
    <col min="14057" max="14057" width="7" customWidth="1"/>
    <col min="14058" max="14058" width="8.85546875" customWidth="1"/>
    <col min="14059" max="14059" width="7.85546875" customWidth="1"/>
    <col min="14060" max="14060" width="7" customWidth="1"/>
    <col min="14061" max="14062" width="7.5703125" customWidth="1"/>
    <col min="14063" max="14064" width="7.85546875" customWidth="1"/>
    <col min="14065" max="14065" width="6.7109375" customWidth="1"/>
    <col min="14066" max="14066" width="6.42578125" customWidth="1"/>
    <col min="14067" max="14067" width="7.28515625" customWidth="1"/>
    <col min="14068" max="14068" width="8.5703125" customWidth="1"/>
    <col min="14069" max="14070" width="8.28515625" customWidth="1"/>
    <col min="14071" max="14071" width="8.140625" customWidth="1"/>
    <col min="14072" max="14072" width="9.140625" customWidth="1"/>
    <col min="14073" max="14073" width="9.28515625" customWidth="1"/>
    <col min="14074" max="14074" width="9.42578125" customWidth="1"/>
    <col min="14075" max="14075" width="11.7109375" customWidth="1"/>
    <col min="14313" max="14313" width="7" customWidth="1"/>
    <col min="14314" max="14314" width="8.85546875" customWidth="1"/>
    <col min="14315" max="14315" width="7.85546875" customWidth="1"/>
    <col min="14316" max="14316" width="7" customWidth="1"/>
    <col min="14317" max="14318" width="7.5703125" customWidth="1"/>
    <col min="14319" max="14320" width="7.85546875" customWidth="1"/>
    <col min="14321" max="14321" width="6.7109375" customWidth="1"/>
    <col min="14322" max="14322" width="6.42578125" customWidth="1"/>
    <col min="14323" max="14323" width="7.28515625" customWidth="1"/>
    <col min="14324" max="14324" width="8.5703125" customWidth="1"/>
    <col min="14325" max="14326" width="8.28515625" customWidth="1"/>
    <col min="14327" max="14327" width="8.140625" customWidth="1"/>
    <col min="14328" max="14328" width="9.140625" customWidth="1"/>
    <col min="14329" max="14329" width="9.28515625" customWidth="1"/>
    <col min="14330" max="14330" width="9.42578125" customWidth="1"/>
    <col min="14331" max="14331" width="11.7109375" customWidth="1"/>
    <col min="14569" max="14569" width="7" customWidth="1"/>
    <col min="14570" max="14570" width="8.85546875" customWidth="1"/>
    <col min="14571" max="14571" width="7.85546875" customWidth="1"/>
    <col min="14572" max="14572" width="7" customWidth="1"/>
    <col min="14573" max="14574" width="7.5703125" customWidth="1"/>
    <col min="14575" max="14576" width="7.85546875" customWidth="1"/>
    <col min="14577" max="14577" width="6.7109375" customWidth="1"/>
    <col min="14578" max="14578" width="6.42578125" customWidth="1"/>
    <col min="14579" max="14579" width="7.28515625" customWidth="1"/>
    <col min="14580" max="14580" width="8.5703125" customWidth="1"/>
    <col min="14581" max="14582" width="8.28515625" customWidth="1"/>
    <col min="14583" max="14583" width="8.140625" customWidth="1"/>
    <col min="14584" max="14584" width="9.140625" customWidth="1"/>
    <col min="14585" max="14585" width="9.28515625" customWidth="1"/>
    <col min="14586" max="14586" width="9.42578125" customWidth="1"/>
    <col min="14587" max="14587" width="11.7109375" customWidth="1"/>
    <col min="14825" max="14825" width="7" customWidth="1"/>
    <col min="14826" max="14826" width="8.85546875" customWidth="1"/>
    <col min="14827" max="14827" width="7.85546875" customWidth="1"/>
    <col min="14828" max="14828" width="7" customWidth="1"/>
    <col min="14829" max="14830" width="7.5703125" customWidth="1"/>
    <col min="14831" max="14832" width="7.85546875" customWidth="1"/>
    <col min="14833" max="14833" width="6.7109375" customWidth="1"/>
    <col min="14834" max="14834" width="6.42578125" customWidth="1"/>
    <col min="14835" max="14835" width="7.28515625" customWidth="1"/>
    <col min="14836" max="14836" width="8.5703125" customWidth="1"/>
    <col min="14837" max="14838" width="8.28515625" customWidth="1"/>
    <col min="14839" max="14839" width="8.140625" customWidth="1"/>
    <col min="14840" max="14840" width="9.140625" customWidth="1"/>
    <col min="14841" max="14841" width="9.28515625" customWidth="1"/>
    <col min="14842" max="14842" width="9.42578125" customWidth="1"/>
    <col min="14843" max="14843" width="11.7109375" customWidth="1"/>
    <col min="15081" max="15081" width="7" customWidth="1"/>
    <col min="15082" max="15082" width="8.85546875" customWidth="1"/>
    <col min="15083" max="15083" width="7.85546875" customWidth="1"/>
    <col min="15084" max="15084" width="7" customWidth="1"/>
    <col min="15085" max="15086" width="7.5703125" customWidth="1"/>
    <col min="15087" max="15088" width="7.85546875" customWidth="1"/>
    <col min="15089" max="15089" width="6.7109375" customWidth="1"/>
    <col min="15090" max="15090" width="6.42578125" customWidth="1"/>
    <col min="15091" max="15091" width="7.28515625" customWidth="1"/>
    <col min="15092" max="15092" width="8.5703125" customWidth="1"/>
    <col min="15093" max="15094" width="8.28515625" customWidth="1"/>
    <col min="15095" max="15095" width="8.140625" customWidth="1"/>
    <col min="15096" max="15096" width="9.140625" customWidth="1"/>
    <col min="15097" max="15097" width="9.28515625" customWidth="1"/>
    <col min="15098" max="15098" width="9.42578125" customWidth="1"/>
    <col min="15099" max="15099" width="11.7109375" customWidth="1"/>
    <col min="15337" max="15337" width="7" customWidth="1"/>
    <col min="15338" max="15338" width="8.85546875" customWidth="1"/>
    <col min="15339" max="15339" width="7.85546875" customWidth="1"/>
    <col min="15340" max="15340" width="7" customWidth="1"/>
    <col min="15341" max="15342" width="7.5703125" customWidth="1"/>
    <col min="15343" max="15344" width="7.85546875" customWidth="1"/>
    <col min="15345" max="15345" width="6.7109375" customWidth="1"/>
    <col min="15346" max="15346" width="6.42578125" customWidth="1"/>
    <col min="15347" max="15347" width="7.28515625" customWidth="1"/>
    <col min="15348" max="15348" width="8.5703125" customWidth="1"/>
    <col min="15349" max="15350" width="8.28515625" customWidth="1"/>
    <col min="15351" max="15351" width="8.140625" customWidth="1"/>
    <col min="15352" max="15352" width="9.140625" customWidth="1"/>
    <col min="15353" max="15353" width="9.28515625" customWidth="1"/>
    <col min="15354" max="15354" width="9.42578125" customWidth="1"/>
    <col min="15355" max="15355" width="11.7109375" customWidth="1"/>
    <col min="15593" max="15593" width="7" customWidth="1"/>
    <col min="15594" max="15594" width="8.85546875" customWidth="1"/>
    <col min="15595" max="15595" width="7.85546875" customWidth="1"/>
    <col min="15596" max="15596" width="7" customWidth="1"/>
    <col min="15597" max="15598" width="7.5703125" customWidth="1"/>
    <col min="15599" max="15600" width="7.85546875" customWidth="1"/>
    <col min="15601" max="15601" width="6.7109375" customWidth="1"/>
    <col min="15602" max="15602" width="6.42578125" customWidth="1"/>
    <col min="15603" max="15603" width="7.28515625" customWidth="1"/>
    <col min="15604" max="15604" width="8.5703125" customWidth="1"/>
    <col min="15605" max="15606" width="8.28515625" customWidth="1"/>
    <col min="15607" max="15607" width="8.140625" customWidth="1"/>
    <col min="15608" max="15608" width="9.140625" customWidth="1"/>
    <col min="15609" max="15609" width="9.28515625" customWidth="1"/>
    <col min="15610" max="15610" width="9.42578125" customWidth="1"/>
    <col min="15611" max="15611" width="11.7109375" customWidth="1"/>
    <col min="15849" max="15849" width="7" customWidth="1"/>
    <col min="15850" max="15850" width="8.85546875" customWidth="1"/>
    <col min="15851" max="15851" width="7.85546875" customWidth="1"/>
    <col min="15852" max="15852" width="7" customWidth="1"/>
    <col min="15853" max="15854" width="7.5703125" customWidth="1"/>
    <col min="15855" max="15856" width="7.85546875" customWidth="1"/>
    <col min="15857" max="15857" width="6.7109375" customWidth="1"/>
    <col min="15858" max="15858" width="6.42578125" customWidth="1"/>
    <col min="15859" max="15859" width="7.28515625" customWidth="1"/>
    <col min="15860" max="15860" width="8.5703125" customWidth="1"/>
    <col min="15861" max="15862" width="8.28515625" customWidth="1"/>
    <col min="15863" max="15863" width="8.140625" customWidth="1"/>
    <col min="15864" max="15864" width="9.140625" customWidth="1"/>
    <col min="15865" max="15865" width="9.28515625" customWidth="1"/>
    <col min="15866" max="15866" width="9.42578125" customWidth="1"/>
    <col min="15867" max="15867" width="11.7109375" customWidth="1"/>
    <col min="16105" max="16105" width="7" customWidth="1"/>
    <col min="16106" max="16106" width="8.85546875" customWidth="1"/>
    <col min="16107" max="16107" width="7.85546875" customWidth="1"/>
    <col min="16108" max="16108" width="7" customWidth="1"/>
    <col min="16109" max="16110" width="7.5703125" customWidth="1"/>
    <col min="16111" max="16112" width="7.85546875" customWidth="1"/>
    <col min="16113" max="16113" width="6.7109375" customWidth="1"/>
    <col min="16114" max="16114" width="6.42578125" customWidth="1"/>
    <col min="16115" max="16115" width="7.28515625" customWidth="1"/>
    <col min="16116" max="16116" width="8.5703125" customWidth="1"/>
    <col min="16117" max="16118" width="8.28515625" customWidth="1"/>
    <col min="16119" max="16119" width="8.140625" customWidth="1"/>
    <col min="16120" max="16120" width="9.140625" customWidth="1"/>
    <col min="16121" max="16121" width="9.28515625" customWidth="1"/>
    <col min="16122" max="16122" width="9.42578125" customWidth="1"/>
    <col min="16123" max="16123" width="11.7109375" customWidth="1"/>
  </cols>
  <sheetData>
    <row r="1" spans="1:21" ht="21" customHeight="1" x14ac:dyDescent="0.25">
      <c r="B1" s="2"/>
      <c r="C1" s="2"/>
      <c r="D1" s="2"/>
      <c r="E1" s="2"/>
      <c r="F1" s="3" t="s">
        <v>97</v>
      </c>
      <c r="G1" s="2"/>
      <c r="I1" s="2"/>
      <c r="J1" s="2"/>
      <c r="K1" s="2"/>
      <c r="L1" s="2"/>
      <c r="M1" s="2"/>
      <c r="N1" s="2"/>
      <c r="O1" s="2"/>
      <c r="P1" s="103"/>
      <c r="Q1" s="103"/>
    </row>
    <row r="2" spans="1:21" ht="21" customHeight="1" x14ac:dyDescent="0.25">
      <c r="A2" s="133" t="s">
        <v>89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03"/>
      <c r="Q2" s="103"/>
    </row>
    <row r="3" spans="1:21" ht="21" customHeight="1" x14ac:dyDescent="0.25">
      <c r="A3" s="134" t="s">
        <v>0</v>
      </c>
      <c r="B3" s="134"/>
      <c r="C3" s="5" t="s">
        <v>95</v>
      </c>
      <c r="D3" s="6"/>
      <c r="E3" s="7"/>
      <c r="F3" s="135" t="s">
        <v>1</v>
      </c>
      <c r="G3" s="135"/>
      <c r="H3" s="8" t="s">
        <v>96</v>
      </c>
      <c r="I3" s="9"/>
      <c r="J3" s="10"/>
      <c r="K3" s="11"/>
      <c r="L3" s="105" t="s">
        <v>2</v>
      </c>
      <c r="M3" s="136" t="s">
        <v>103</v>
      </c>
      <c r="N3" s="137"/>
      <c r="O3" s="138" t="s">
        <v>3</v>
      </c>
      <c r="P3" s="139"/>
      <c r="Q3" s="13" t="s">
        <v>104</v>
      </c>
    </row>
    <row r="4" spans="1:21" s="1" customFormat="1" ht="38.25" x14ac:dyDescent="0.2">
      <c r="A4" s="105" t="s">
        <v>4</v>
      </c>
      <c r="B4" s="105" t="s">
        <v>5</v>
      </c>
      <c r="C4" s="105" t="s">
        <v>6</v>
      </c>
      <c r="D4" s="105" t="s">
        <v>7</v>
      </c>
      <c r="E4" s="105" t="s">
        <v>8</v>
      </c>
      <c r="F4" s="105" t="s">
        <v>94</v>
      </c>
      <c r="G4" s="105" t="s">
        <v>10</v>
      </c>
      <c r="H4" s="105" t="s">
        <v>91</v>
      </c>
      <c r="I4" s="105" t="s">
        <v>92</v>
      </c>
      <c r="J4" s="14" t="s">
        <v>11</v>
      </c>
      <c r="K4" s="105" t="s">
        <v>12</v>
      </c>
      <c r="L4" s="105" t="s">
        <v>13</v>
      </c>
      <c r="M4" s="105" t="s">
        <v>14</v>
      </c>
      <c r="N4" s="105" t="s">
        <v>15</v>
      </c>
      <c r="O4" s="105" t="s">
        <v>16</v>
      </c>
      <c r="P4" s="105" t="s">
        <v>17</v>
      </c>
      <c r="Q4" s="105" t="s">
        <v>18</v>
      </c>
      <c r="R4" s="15" t="s">
        <v>19</v>
      </c>
    </row>
    <row r="5" spans="1:21" ht="20.25" customHeight="1" x14ac:dyDescent="0.25">
      <c r="A5" s="104">
        <v>43525</v>
      </c>
      <c r="B5" s="108">
        <v>0</v>
      </c>
      <c r="C5" s="108">
        <v>0</v>
      </c>
      <c r="D5" s="108">
        <v>0</v>
      </c>
      <c r="E5" s="108">
        <v>0</v>
      </c>
      <c r="F5" s="108">
        <v>0</v>
      </c>
      <c r="G5" s="108">
        <v>0</v>
      </c>
      <c r="H5" s="64">
        <v>0</v>
      </c>
      <c r="I5" s="21">
        <v>0</v>
      </c>
      <c r="J5" s="21">
        <v>0</v>
      </c>
      <c r="K5" s="21">
        <v>0</v>
      </c>
      <c r="L5" s="82">
        <f>SUM(B5:K5)</f>
        <v>0</v>
      </c>
      <c r="M5" s="21">
        <v>0</v>
      </c>
      <c r="N5" s="82">
        <f>G5</f>
        <v>0</v>
      </c>
      <c r="O5" s="82">
        <f>N5</f>
        <v>0</v>
      </c>
      <c r="P5" s="21">
        <v>0</v>
      </c>
      <c r="Q5" s="22">
        <v>0</v>
      </c>
      <c r="R5" s="23">
        <v>0</v>
      </c>
    </row>
    <row r="6" spans="1:21" ht="20.25" customHeight="1" x14ac:dyDescent="0.25">
      <c r="A6" s="104">
        <v>43557</v>
      </c>
      <c r="B6" s="108">
        <v>0</v>
      </c>
      <c r="C6" s="108">
        <v>0</v>
      </c>
      <c r="D6" s="108">
        <v>0</v>
      </c>
      <c r="E6" s="108">
        <v>0</v>
      </c>
      <c r="F6" s="108">
        <v>0</v>
      </c>
      <c r="G6" s="108">
        <v>0</v>
      </c>
      <c r="H6" s="64">
        <v>0</v>
      </c>
      <c r="I6" s="21">
        <v>0</v>
      </c>
      <c r="J6" s="21">
        <v>0</v>
      </c>
      <c r="K6" s="21">
        <v>0</v>
      </c>
      <c r="L6" s="82">
        <f t="shared" ref="L6:L17" si="0">SUM(B6:K6)</f>
        <v>0</v>
      </c>
      <c r="M6" s="21">
        <v>0</v>
      </c>
      <c r="N6" s="82">
        <f t="shared" ref="N6:N17" si="1">G6</f>
        <v>0</v>
      </c>
      <c r="O6" s="82">
        <f t="shared" ref="O6:O17" si="2">N6</f>
        <v>0</v>
      </c>
      <c r="P6" s="21">
        <v>0</v>
      </c>
      <c r="Q6" s="22">
        <v>0</v>
      </c>
      <c r="R6" s="23">
        <v>0</v>
      </c>
    </row>
    <row r="7" spans="1:21" ht="20.25" customHeight="1" x14ac:dyDescent="0.25">
      <c r="A7" s="104">
        <v>43589</v>
      </c>
      <c r="B7" s="108">
        <v>0</v>
      </c>
      <c r="C7" s="108">
        <v>0</v>
      </c>
      <c r="D7" s="108">
        <v>0</v>
      </c>
      <c r="E7" s="108">
        <v>0</v>
      </c>
      <c r="F7" s="108">
        <v>0</v>
      </c>
      <c r="G7" s="108">
        <v>0</v>
      </c>
      <c r="H7" s="64">
        <v>0</v>
      </c>
      <c r="I7" s="21">
        <v>0</v>
      </c>
      <c r="J7" s="21">
        <v>0</v>
      </c>
      <c r="K7" s="21">
        <v>0</v>
      </c>
      <c r="L7" s="82">
        <f t="shared" si="0"/>
        <v>0</v>
      </c>
      <c r="M7" s="21">
        <v>0</v>
      </c>
      <c r="N7" s="82">
        <f t="shared" si="1"/>
        <v>0</v>
      </c>
      <c r="O7" s="82">
        <f t="shared" si="2"/>
        <v>0</v>
      </c>
      <c r="P7" s="21">
        <v>0</v>
      </c>
      <c r="Q7" s="22">
        <v>0</v>
      </c>
      <c r="R7" s="23">
        <v>0</v>
      </c>
    </row>
    <row r="8" spans="1:21" ht="20.25" customHeight="1" x14ac:dyDescent="0.25">
      <c r="A8" s="104">
        <v>43621</v>
      </c>
      <c r="B8" s="108">
        <v>0</v>
      </c>
      <c r="C8" s="108">
        <v>0</v>
      </c>
      <c r="D8" s="108">
        <v>0</v>
      </c>
      <c r="E8" s="108">
        <v>0</v>
      </c>
      <c r="F8" s="108">
        <v>0</v>
      </c>
      <c r="G8" s="108">
        <v>0</v>
      </c>
      <c r="H8" s="64">
        <v>0</v>
      </c>
      <c r="I8" s="21">
        <v>0</v>
      </c>
      <c r="J8" s="21">
        <v>0</v>
      </c>
      <c r="K8" s="83">
        <v>0</v>
      </c>
      <c r="L8" s="82">
        <f t="shared" si="0"/>
        <v>0</v>
      </c>
      <c r="M8" s="21">
        <v>0</v>
      </c>
      <c r="N8" s="82">
        <f t="shared" si="1"/>
        <v>0</v>
      </c>
      <c r="O8" s="82">
        <f t="shared" si="2"/>
        <v>0</v>
      </c>
      <c r="P8" s="21">
        <v>0</v>
      </c>
      <c r="Q8" s="22">
        <v>0</v>
      </c>
      <c r="R8" s="23">
        <v>0</v>
      </c>
    </row>
    <row r="9" spans="1:21" ht="20.25" customHeight="1" x14ac:dyDescent="0.25">
      <c r="A9" s="104">
        <v>43653</v>
      </c>
      <c r="B9" s="108">
        <v>0</v>
      </c>
      <c r="C9" s="108">
        <v>0</v>
      </c>
      <c r="D9" s="108">
        <v>0</v>
      </c>
      <c r="E9" s="108">
        <v>0</v>
      </c>
      <c r="F9" s="108">
        <v>0</v>
      </c>
      <c r="G9" s="108">
        <v>0</v>
      </c>
      <c r="H9" s="64">
        <v>0</v>
      </c>
      <c r="I9" s="21">
        <v>0</v>
      </c>
      <c r="J9" s="21">
        <v>0</v>
      </c>
      <c r="K9" s="21">
        <v>0</v>
      </c>
      <c r="L9" s="82">
        <f t="shared" si="0"/>
        <v>0</v>
      </c>
      <c r="M9" s="21">
        <v>0</v>
      </c>
      <c r="N9" s="82">
        <f t="shared" si="1"/>
        <v>0</v>
      </c>
      <c r="O9" s="82">
        <f t="shared" si="2"/>
        <v>0</v>
      </c>
      <c r="P9" s="21">
        <v>0</v>
      </c>
      <c r="Q9" s="22">
        <v>0</v>
      </c>
      <c r="R9" s="23">
        <v>0</v>
      </c>
    </row>
    <row r="10" spans="1:21" ht="20.25" customHeight="1" x14ac:dyDescent="0.25">
      <c r="A10" s="104">
        <v>43685</v>
      </c>
      <c r="B10" s="108">
        <v>0</v>
      </c>
      <c r="C10" s="108">
        <v>0</v>
      </c>
      <c r="D10" s="108">
        <v>0</v>
      </c>
      <c r="E10" s="108">
        <v>0</v>
      </c>
      <c r="F10" s="108">
        <v>0</v>
      </c>
      <c r="G10" s="108">
        <v>0</v>
      </c>
      <c r="H10" s="64">
        <v>0</v>
      </c>
      <c r="I10" s="21">
        <v>0</v>
      </c>
      <c r="J10" s="21">
        <v>0</v>
      </c>
      <c r="K10" s="21">
        <v>0</v>
      </c>
      <c r="L10" s="82">
        <f t="shared" si="0"/>
        <v>0</v>
      </c>
      <c r="M10" s="21">
        <v>0</v>
      </c>
      <c r="N10" s="82">
        <f t="shared" si="1"/>
        <v>0</v>
      </c>
      <c r="O10" s="82">
        <f t="shared" si="2"/>
        <v>0</v>
      </c>
      <c r="P10" s="21">
        <v>0</v>
      </c>
      <c r="Q10" s="22">
        <v>0</v>
      </c>
      <c r="R10" s="23">
        <v>0</v>
      </c>
    </row>
    <row r="11" spans="1:21" ht="20.25" customHeight="1" x14ac:dyDescent="0.25">
      <c r="A11" s="104">
        <v>43717</v>
      </c>
      <c r="B11" s="108">
        <v>0</v>
      </c>
      <c r="C11" s="108">
        <v>0</v>
      </c>
      <c r="D11" s="108">
        <v>0</v>
      </c>
      <c r="E11" s="108">
        <v>0</v>
      </c>
      <c r="F11" s="108">
        <v>0</v>
      </c>
      <c r="G11" s="108">
        <v>0</v>
      </c>
      <c r="H11" s="64">
        <v>0</v>
      </c>
      <c r="I11" s="21">
        <v>0</v>
      </c>
      <c r="J11" s="21">
        <v>0</v>
      </c>
      <c r="K11" s="21">
        <v>0</v>
      </c>
      <c r="L11" s="82">
        <f t="shared" si="0"/>
        <v>0</v>
      </c>
      <c r="M11" s="21">
        <v>0</v>
      </c>
      <c r="N11" s="82">
        <f t="shared" si="1"/>
        <v>0</v>
      </c>
      <c r="O11" s="82">
        <f t="shared" si="2"/>
        <v>0</v>
      </c>
      <c r="P11" s="21">
        <v>0</v>
      </c>
      <c r="Q11" s="22">
        <v>0</v>
      </c>
      <c r="R11" s="23">
        <v>0</v>
      </c>
    </row>
    <row r="12" spans="1:21" ht="20.25" customHeight="1" x14ac:dyDescent="0.25">
      <c r="A12" s="104">
        <v>43749</v>
      </c>
      <c r="B12" s="108">
        <v>0</v>
      </c>
      <c r="C12" s="108">
        <v>0</v>
      </c>
      <c r="D12" s="108">
        <v>0</v>
      </c>
      <c r="E12" s="108">
        <v>0</v>
      </c>
      <c r="F12" s="108">
        <v>0</v>
      </c>
      <c r="G12" s="108">
        <v>0</v>
      </c>
      <c r="H12" s="64">
        <v>0</v>
      </c>
      <c r="I12" s="21">
        <v>0</v>
      </c>
      <c r="J12" s="21">
        <v>0</v>
      </c>
      <c r="K12" s="21">
        <v>0</v>
      </c>
      <c r="L12" s="82">
        <f t="shared" si="0"/>
        <v>0</v>
      </c>
      <c r="M12" s="21">
        <v>0</v>
      </c>
      <c r="N12" s="82">
        <f t="shared" si="1"/>
        <v>0</v>
      </c>
      <c r="O12" s="82">
        <f t="shared" si="2"/>
        <v>0</v>
      </c>
      <c r="P12" s="21">
        <v>0</v>
      </c>
      <c r="Q12" s="22">
        <v>0</v>
      </c>
      <c r="R12" s="23">
        <v>0</v>
      </c>
    </row>
    <row r="13" spans="1:21" ht="20.25" customHeight="1" x14ac:dyDescent="0.25">
      <c r="A13" s="104">
        <v>43781</v>
      </c>
      <c r="B13" s="108">
        <v>0</v>
      </c>
      <c r="C13" s="108">
        <v>0</v>
      </c>
      <c r="D13" s="108">
        <v>0</v>
      </c>
      <c r="E13" s="108">
        <v>0</v>
      </c>
      <c r="F13" s="108">
        <v>0</v>
      </c>
      <c r="G13" s="108">
        <v>0</v>
      </c>
      <c r="H13" s="64">
        <v>0</v>
      </c>
      <c r="I13" s="21">
        <v>0</v>
      </c>
      <c r="J13" s="21">
        <v>0</v>
      </c>
      <c r="K13" s="21">
        <v>0</v>
      </c>
      <c r="L13" s="82">
        <f t="shared" si="0"/>
        <v>0</v>
      </c>
      <c r="M13" s="21">
        <v>0</v>
      </c>
      <c r="N13" s="82">
        <f t="shared" si="1"/>
        <v>0</v>
      </c>
      <c r="O13" s="82">
        <f t="shared" si="2"/>
        <v>0</v>
      </c>
      <c r="P13" s="21">
        <v>0</v>
      </c>
      <c r="Q13" s="22">
        <v>0</v>
      </c>
      <c r="R13" s="23">
        <v>0</v>
      </c>
    </row>
    <row r="14" spans="1:21" ht="20.25" customHeight="1" x14ac:dyDescent="0.25">
      <c r="A14" s="104">
        <v>43813</v>
      </c>
      <c r="B14" s="108">
        <v>0</v>
      </c>
      <c r="C14" s="108">
        <v>0</v>
      </c>
      <c r="D14" s="108">
        <v>0</v>
      </c>
      <c r="E14" s="108">
        <v>0</v>
      </c>
      <c r="F14" s="108">
        <v>0</v>
      </c>
      <c r="G14" s="108">
        <v>0</v>
      </c>
      <c r="H14" s="64">
        <v>0</v>
      </c>
      <c r="I14" s="21">
        <v>0</v>
      </c>
      <c r="J14" s="21">
        <v>0</v>
      </c>
      <c r="K14" s="21">
        <v>0</v>
      </c>
      <c r="L14" s="82">
        <f t="shared" si="0"/>
        <v>0</v>
      </c>
      <c r="M14" s="21">
        <v>0</v>
      </c>
      <c r="N14" s="82">
        <f t="shared" si="1"/>
        <v>0</v>
      </c>
      <c r="O14" s="82">
        <f t="shared" si="2"/>
        <v>0</v>
      </c>
      <c r="P14" s="21">
        <v>0</v>
      </c>
      <c r="Q14" s="22">
        <v>0</v>
      </c>
      <c r="R14" s="23">
        <v>0</v>
      </c>
    </row>
    <row r="15" spans="1:21" ht="20.25" customHeight="1" x14ac:dyDescent="0.25">
      <c r="A15" s="104">
        <v>43845</v>
      </c>
      <c r="B15" s="108">
        <v>0</v>
      </c>
      <c r="C15" s="108">
        <v>0</v>
      </c>
      <c r="D15" s="108">
        <v>0</v>
      </c>
      <c r="E15" s="108">
        <v>0</v>
      </c>
      <c r="F15" s="108">
        <v>0</v>
      </c>
      <c r="G15" s="108">
        <v>0</v>
      </c>
      <c r="H15" s="64">
        <v>0</v>
      </c>
      <c r="I15" s="21">
        <v>0</v>
      </c>
      <c r="J15" s="21">
        <v>0</v>
      </c>
      <c r="K15" s="21">
        <v>0</v>
      </c>
      <c r="L15" s="82">
        <f t="shared" si="0"/>
        <v>0</v>
      </c>
      <c r="M15" s="21">
        <v>0</v>
      </c>
      <c r="N15" s="82">
        <f t="shared" si="1"/>
        <v>0</v>
      </c>
      <c r="O15" s="82">
        <f t="shared" si="2"/>
        <v>0</v>
      </c>
      <c r="P15" s="21">
        <v>0</v>
      </c>
      <c r="Q15" s="22">
        <v>0</v>
      </c>
      <c r="R15" s="23">
        <v>0</v>
      </c>
    </row>
    <row r="16" spans="1:21" ht="20.25" customHeight="1" x14ac:dyDescent="0.25">
      <c r="A16" s="104">
        <v>43877</v>
      </c>
      <c r="B16" s="108">
        <v>0</v>
      </c>
      <c r="C16" s="108">
        <v>0</v>
      </c>
      <c r="D16" s="108">
        <v>0</v>
      </c>
      <c r="E16" s="108">
        <v>0</v>
      </c>
      <c r="F16" s="108">
        <v>0</v>
      </c>
      <c r="G16" s="108">
        <v>0</v>
      </c>
      <c r="H16" s="64">
        <v>0</v>
      </c>
      <c r="I16" s="21">
        <v>0</v>
      </c>
      <c r="J16" s="21">
        <v>0</v>
      </c>
      <c r="K16" s="21">
        <v>0</v>
      </c>
      <c r="L16" s="82">
        <f t="shared" si="0"/>
        <v>0</v>
      </c>
      <c r="M16" s="21">
        <v>0</v>
      </c>
      <c r="N16" s="82">
        <f t="shared" si="1"/>
        <v>0</v>
      </c>
      <c r="O16" s="82">
        <f t="shared" si="2"/>
        <v>0</v>
      </c>
      <c r="P16" s="21">
        <v>0</v>
      </c>
      <c r="Q16" s="22">
        <v>0</v>
      </c>
      <c r="R16" s="23">
        <v>0</v>
      </c>
      <c r="U16" s="97">
        <v>1075912</v>
      </c>
    </row>
    <row r="17" spans="1:18" ht="27" customHeight="1" x14ac:dyDescent="0.25">
      <c r="A17" s="104" t="s">
        <v>20</v>
      </c>
      <c r="B17" s="24"/>
      <c r="C17" s="17"/>
      <c r="D17" s="18"/>
      <c r="E17" s="22"/>
      <c r="F17" s="18"/>
      <c r="G17" s="18"/>
      <c r="H17" s="64"/>
      <c r="I17" s="21"/>
      <c r="J17" s="21">
        <v>0</v>
      </c>
      <c r="K17" s="21"/>
      <c r="L17" s="82">
        <f t="shared" si="0"/>
        <v>0</v>
      </c>
      <c r="M17" s="21"/>
      <c r="N17" s="21">
        <f t="shared" si="1"/>
        <v>0</v>
      </c>
      <c r="O17" s="21">
        <f t="shared" si="2"/>
        <v>0</v>
      </c>
      <c r="P17" s="21"/>
      <c r="Q17" s="22"/>
      <c r="R17" s="23"/>
    </row>
    <row r="18" spans="1:18" ht="20.25" customHeight="1" x14ac:dyDescent="0.25">
      <c r="A18" s="104" t="s">
        <v>21</v>
      </c>
      <c r="B18" s="85">
        <f t="shared" ref="B18:K18" si="3">SUM(B5:B16)</f>
        <v>0</v>
      </c>
      <c r="C18" s="85">
        <f t="shared" si="3"/>
        <v>0</v>
      </c>
      <c r="D18" s="85">
        <f t="shared" si="3"/>
        <v>0</v>
      </c>
      <c r="E18" s="85">
        <f t="shared" si="3"/>
        <v>0</v>
      </c>
      <c r="F18" s="85">
        <f t="shared" si="3"/>
        <v>0</v>
      </c>
      <c r="G18" s="85">
        <f t="shared" si="3"/>
        <v>0</v>
      </c>
      <c r="H18" s="86">
        <f>SUM(H5:H16)</f>
        <v>0</v>
      </c>
      <c r="I18" s="86">
        <f>SUM(I5:I16)</f>
        <v>0</v>
      </c>
      <c r="J18" s="85">
        <f>SUM(J5:J17)</f>
        <v>0</v>
      </c>
      <c r="K18" s="85">
        <f t="shared" si="3"/>
        <v>0</v>
      </c>
      <c r="L18" s="87">
        <f t="shared" ref="L18" si="4">SUM(B18:K18)</f>
        <v>0</v>
      </c>
      <c r="M18" s="85">
        <f t="shared" ref="M18:P18" si="5">SUM(M5:M16)</f>
        <v>0</v>
      </c>
      <c r="N18" s="85">
        <f t="shared" si="5"/>
        <v>0</v>
      </c>
      <c r="O18" s="85">
        <f t="shared" si="5"/>
        <v>0</v>
      </c>
      <c r="P18" s="85">
        <f t="shared" si="5"/>
        <v>0</v>
      </c>
      <c r="Q18" s="85">
        <f>SUM(Q5:Q17)</f>
        <v>0</v>
      </c>
      <c r="R18" s="84">
        <f>SUM(R5:R17)</f>
        <v>0</v>
      </c>
    </row>
    <row r="19" spans="1:18" ht="15.75" customHeight="1" x14ac:dyDescent="0.25">
      <c r="B19" s="131" t="s">
        <v>22</v>
      </c>
      <c r="C19" s="131"/>
      <c r="D19" s="131"/>
      <c r="E19" s="131"/>
      <c r="F19" s="131"/>
      <c r="G19" s="131"/>
    </row>
    <row r="20" spans="1:18" ht="18" customHeight="1" x14ac:dyDescent="0.25">
      <c r="A20" s="1" t="s">
        <v>23</v>
      </c>
      <c r="B20" s="25" t="s">
        <v>24</v>
      </c>
      <c r="C20" s="26"/>
      <c r="D20" s="26"/>
      <c r="E20" s="27"/>
      <c r="F20" s="28"/>
      <c r="G20" s="28"/>
      <c r="H20" s="29">
        <f>L18</f>
        <v>0</v>
      </c>
      <c r="M20" t="s">
        <v>25</v>
      </c>
      <c r="Q20" s="83">
        <f>F18</f>
        <v>0</v>
      </c>
    </row>
    <row r="21" spans="1:18" ht="18" customHeight="1" x14ac:dyDescent="0.25">
      <c r="A21" s="1" t="s">
        <v>26</v>
      </c>
      <c r="B21" s="25" t="s">
        <v>27</v>
      </c>
      <c r="C21" s="26"/>
      <c r="D21" s="26"/>
      <c r="E21" s="27"/>
      <c r="F21" s="28"/>
      <c r="G21" s="28"/>
      <c r="H21">
        <v>0</v>
      </c>
      <c r="M21" t="s">
        <v>28</v>
      </c>
      <c r="Q21" s="83">
        <f>ROUND((B18+C18)*10%,0)</f>
        <v>0</v>
      </c>
    </row>
    <row r="22" spans="1:18" ht="18" customHeight="1" x14ac:dyDescent="0.25">
      <c r="A22" s="1" t="s">
        <v>29</v>
      </c>
      <c r="B22" s="25" t="s">
        <v>30</v>
      </c>
      <c r="C22" s="26"/>
      <c r="D22" s="26"/>
      <c r="E22" s="27"/>
      <c r="F22" s="28"/>
      <c r="G22" s="28"/>
      <c r="H22">
        <v>0</v>
      </c>
      <c r="M22" t="s">
        <v>31</v>
      </c>
      <c r="Q22" s="83">
        <f>R18</f>
        <v>0</v>
      </c>
    </row>
    <row r="23" spans="1:18" ht="18" customHeight="1" x14ac:dyDescent="0.25">
      <c r="B23" s="141" t="s">
        <v>32</v>
      </c>
      <c r="C23" s="141"/>
      <c r="D23" s="141"/>
      <c r="E23" s="141"/>
      <c r="F23" s="141"/>
      <c r="G23" s="141"/>
      <c r="H23" s="29">
        <f>SUM(H20:H22)</f>
        <v>0</v>
      </c>
      <c r="M23" t="s">
        <v>33</v>
      </c>
      <c r="Q23" s="83">
        <f>Q22-Q21</f>
        <v>0</v>
      </c>
    </row>
    <row r="24" spans="1:18" ht="18" customHeight="1" x14ac:dyDescent="0.25">
      <c r="B24" s="26"/>
      <c r="C24" s="26"/>
      <c r="D24" s="26"/>
      <c r="E24" s="27"/>
      <c r="F24" s="28"/>
      <c r="G24" s="28"/>
      <c r="M24" t="s">
        <v>34</v>
      </c>
      <c r="Q24" s="83">
        <f>Q20-Q23</f>
        <v>0</v>
      </c>
    </row>
    <row r="25" spans="1:18" ht="18" customHeight="1" x14ac:dyDescent="0.25">
      <c r="B25" s="26"/>
      <c r="C25" s="26"/>
      <c r="D25" s="26"/>
      <c r="E25" s="27"/>
      <c r="F25" s="28"/>
      <c r="G25" s="28"/>
    </row>
    <row r="26" spans="1:18" ht="12.75" customHeight="1" x14ac:dyDescent="0.25">
      <c r="A26" s="142" t="s">
        <v>35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</row>
    <row r="27" spans="1:18" ht="12.75" customHeight="1" x14ac:dyDescent="0.25">
      <c r="A27"/>
      <c r="H27" s="28"/>
      <c r="I27" s="117" t="s">
        <v>36</v>
      </c>
      <c r="J27" s="117"/>
      <c r="K27" s="117"/>
      <c r="L27" s="117"/>
      <c r="M27" s="117"/>
      <c r="N27" s="143"/>
    </row>
    <row r="28" spans="1:18" ht="12.75" customHeight="1" x14ac:dyDescent="0.25">
      <c r="A28" s="144" t="s">
        <v>37</v>
      </c>
      <c r="B28" s="144"/>
      <c r="C28" s="144"/>
      <c r="D28" s="144"/>
      <c r="E28" s="144"/>
      <c r="F28" s="144"/>
      <c r="H28" s="64">
        <v>1</v>
      </c>
      <c r="I28" s="113" t="s">
        <v>38</v>
      </c>
      <c r="J28" s="113"/>
      <c r="K28" s="113"/>
      <c r="L28" s="113"/>
      <c r="M28" s="23"/>
      <c r="N28" s="84">
        <f>H23</f>
        <v>0</v>
      </c>
    </row>
    <row r="29" spans="1:18" ht="12.75" customHeight="1" x14ac:dyDescent="0.25">
      <c r="A29" s="64">
        <v>1</v>
      </c>
      <c r="B29" s="25" t="s">
        <v>10</v>
      </c>
      <c r="C29" s="25"/>
      <c r="D29" s="25"/>
      <c r="E29" s="88">
        <f>G18</f>
        <v>0</v>
      </c>
      <c r="F29" s="31"/>
      <c r="H29" s="106">
        <v>2</v>
      </c>
      <c r="I29" s="33" t="s">
        <v>39</v>
      </c>
      <c r="J29" s="33"/>
      <c r="K29" s="33"/>
      <c r="L29" s="33"/>
      <c r="M29" s="34"/>
      <c r="N29" s="23"/>
    </row>
    <row r="30" spans="1:18" ht="14.25" customHeight="1" x14ac:dyDescent="0.25">
      <c r="A30" s="64">
        <v>2</v>
      </c>
      <c r="B30" s="25" t="s">
        <v>40</v>
      </c>
      <c r="C30" s="25"/>
      <c r="D30" s="25"/>
      <c r="E30" s="30">
        <v>0</v>
      </c>
      <c r="F30" s="31">
        <v>0</v>
      </c>
      <c r="H30" s="145"/>
      <c r="I30" s="35" t="s">
        <v>23</v>
      </c>
      <c r="J30" s="129" t="s">
        <v>41</v>
      </c>
      <c r="K30" s="129"/>
      <c r="L30" s="129"/>
      <c r="M30" s="23"/>
      <c r="N30" s="84">
        <f>IF(+Q23&lt;=0,0,IF(+Q23&gt;=0,+Q23))</f>
        <v>0</v>
      </c>
    </row>
    <row r="31" spans="1:18" ht="16.5" customHeight="1" x14ac:dyDescent="0.25">
      <c r="A31" s="64">
        <v>3</v>
      </c>
      <c r="B31" s="25" t="s">
        <v>42</v>
      </c>
      <c r="C31" s="25"/>
      <c r="D31" s="25"/>
      <c r="E31" s="30">
        <v>0</v>
      </c>
      <c r="F31" s="31"/>
      <c r="H31" s="146"/>
      <c r="I31" s="36" t="s">
        <v>26</v>
      </c>
      <c r="J31" s="129" t="s">
        <v>43</v>
      </c>
      <c r="K31" s="129"/>
      <c r="L31" s="129"/>
      <c r="M31" s="23" t="s">
        <v>44</v>
      </c>
      <c r="N31" s="84">
        <v>50000</v>
      </c>
    </row>
    <row r="32" spans="1:18" ht="24" customHeight="1" x14ac:dyDescent="0.25">
      <c r="A32" s="64">
        <v>4</v>
      </c>
      <c r="B32" s="25" t="s">
        <v>45</v>
      </c>
      <c r="C32" s="25"/>
      <c r="D32" s="25"/>
      <c r="E32" s="30">
        <v>0</v>
      </c>
      <c r="F32" s="31"/>
      <c r="H32" s="146"/>
      <c r="I32" s="37" t="s">
        <v>46</v>
      </c>
      <c r="J32" s="121" t="s">
        <v>47</v>
      </c>
      <c r="K32" s="121"/>
      <c r="L32" s="121"/>
      <c r="M32" s="23"/>
      <c r="N32" s="89">
        <v>0</v>
      </c>
    </row>
    <row r="33" spans="1:17" x14ac:dyDescent="0.25">
      <c r="A33" s="64">
        <v>5</v>
      </c>
      <c r="B33" s="25" t="s">
        <v>48</v>
      </c>
      <c r="C33" s="25"/>
      <c r="D33" s="25"/>
      <c r="E33" s="30">
        <v>0</v>
      </c>
      <c r="F33" s="31"/>
      <c r="H33" s="146"/>
      <c r="I33" s="37" t="s">
        <v>49</v>
      </c>
      <c r="J33" s="130" t="s">
        <v>50</v>
      </c>
      <c r="K33" s="130"/>
      <c r="L33" s="130"/>
      <c r="M33" s="23"/>
      <c r="N33" s="84">
        <f>P18</f>
        <v>0</v>
      </c>
    </row>
    <row r="34" spans="1:17" x14ac:dyDescent="0.25">
      <c r="A34" s="64">
        <v>6</v>
      </c>
      <c r="B34" s="25" t="s">
        <v>51</v>
      </c>
      <c r="C34" s="25"/>
      <c r="D34" s="25"/>
      <c r="E34" s="30">
        <v>0</v>
      </c>
      <c r="F34" s="31"/>
      <c r="H34" s="146"/>
      <c r="I34" s="37" t="s">
        <v>52</v>
      </c>
      <c r="J34" s="130" t="s">
        <v>53</v>
      </c>
      <c r="K34" s="130"/>
      <c r="L34" s="130"/>
      <c r="M34" s="23" t="s">
        <v>54</v>
      </c>
      <c r="N34" s="23">
        <v>0</v>
      </c>
    </row>
    <row r="35" spans="1:17" ht="21.75" customHeight="1" x14ac:dyDescent="0.25">
      <c r="A35" s="64"/>
      <c r="B35" s="25"/>
      <c r="C35" s="25"/>
      <c r="D35" s="25"/>
      <c r="E35" s="30">
        <v>0</v>
      </c>
      <c r="F35" s="31"/>
      <c r="H35" s="146"/>
      <c r="I35" s="37" t="s">
        <v>55</v>
      </c>
      <c r="J35" s="121" t="s">
        <v>56</v>
      </c>
      <c r="K35" s="121"/>
      <c r="L35" s="121"/>
      <c r="M35" s="23" t="s">
        <v>57</v>
      </c>
      <c r="N35" s="23">
        <v>0</v>
      </c>
    </row>
    <row r="36" spans="1:17" ht="21" customHeight="1" x14ac:dyDescent="0.25">
      <c r="A36" s="64">
        <v>7</v>
      </c>
      <c r="B36" s="25" t="s">
        <v>58</v>
      </c>
      <c r="C36" s="25"/>
      <c r="D36" s="25"/>
      <c r="E36" s="30">
        <v>0</v>
      </c>
      <c r="F36" s="31"/>
      <c r="H36" s="146"/>
      <c r="I36" s="37" t="s">
        <v>59</v>
      </c>
      <c r="J36" s="121" t="s">
        <v>60</v>
      </c>
      <c r="K36" s="121"/>
      <c r="L36" s="121"/>
      <c r="M36" s="23"/>
      <c r="N36" s="23">
        <v>0</v>
      </c>
    </row>
    <row r="37" spans="1:17" x14ac:dyDescent="0.25">
      <c r="A37" s="64">
        <v>8</v>
      </c>
      <c r="B37" s="25" t="s">
        <v>61</v>
      </c>
      <c r="C37" s="25"/>
      <c r="D37" s="25"/>
      <c r="E37" s="30">
        <v>0</v>
      </c>
      <c r="F37" s="31"/>
      <c r="H37" s="146"/>
      <c r="I37" s="30" t="s">
        <v>62</v>
      </c>
      <c r="J37" s="122" t="s">
        <v>63</v>
      </c>
      <c r="K37" s="122"/>
      <c r="L37" s="123"/>
      <c r="M37" s="23" t="s">
        <v>64</v>
      </c>
      <c r="N37" s="23"/>
    </row>
    <row r="38" spans="1:17" x14ac:dyDescent="0.25">
      <c r="A38" s="64">
        <v>9</v>
      </c>
      <c r="B38" s="25" t="s">
        <v>65</v>
      </c>
      <c r="C38" s="25"/>
      <c r="D38" s="25"/>
      <c r="E38" s="30">
        <v>0</v>
      </c>
      <c r="F38" s="31"/>
      <c r="H38" s="146"/>
      <c r="I38" s="38" t="s">
        <v>59</v>
      </c>
      <c r="J38" s="124" t="s">
        <v>66</v>
      </c>
      <c r="K38" s="124"/>
      <c r="L38" s="125"/>
      <c r="M38" s="23" t="s">
        <v>67</v>
      </c>
      <c r="N38" s="23"/>
    </row>
    <row r="39" spans="1:17" x14ac:dyDescent="0.25">
      <c r="A39" s="64"/>
      <c r="B39" s="25"/>
      <c r="C39" s="25"/>
      <c r="D39" s="25"/>
      <c r="E39" s="30">
        <v>0</v>
      </c>
      <c r="F39" s="31"/>
      <c r="H39" s="146"/>
      <c r="I39" s="38" t="s">
        <v>68</v>
      </c>
      <c r="J39" s="140" t="s">
        <v>69</v>
      </c>
      <c r="K39" s="140"/>
      <c r="L39" s="140"/>
      <c r="M39" s="39"/>
      <c r="N39" s="84">
        <f>G18</f>
        <v>0</v>
      </c>
    </row>
    <row r="40" spans="1:17" x14ac:dyDescent="0.25">
      <c r="A40" s="64">
        <v>10</v>
      </c>
      <c r="B40" s="40" t="s">
        <v>70</v>
      </c>
      <c r="C40" s="40"/>
      <c r="D40" s="40"/>
      <c r="E40" s="30">
        <v>0</v>
      </c>
      <c r="F40" s="31"/>
      <c r="H40" s="147"/>
      <c r="I40" s="118" t="s">
        <v>71</v>
      </c>
      <c r="J40" s="119"/>
      <c r="K40" s="119"/>
      <c r="L40" s="119"/>
      <c r="M40" s="120"/>
      <c r="N40" s="84">
        <f>SUM(N30:N39)</f>
        <v>50000</v>
      </c>
      <c r="Q40" s="59"/>
    </row>
    <row r="41" spans="1:17" x14ac:dyDescent="0.25">
      <c r="A41" s="64">
        <v>11</v>
      </c>
      <c r="C41" s="40"/>
      <c r="D41" s="40"/>
      <c r="E41" s="30">
        <v>0</v>
      </c>
      <c r="F41" s="31"/>
      <c r="H41" s="41">
        <v>3</v>
      </c>
      <c r="I41" s="126" t="s">
        <v>72</v>
      </c>
      <c r="J41" s="127"/>
      <c r="K41" s="127"/>
      <c r="L41" s="127"/>
      <c r="M41" s="128"/>
      <c r="N41" s="42">
        <f>N28-N40</f>
        <v>-50000</v>
      </c>
    </row>
    <row r="42" spans="1:17" ht="15" customHeight="1" x14ac:dyDescent="0.25">
      <c r="A42" s="64">
        <v>12</v>
      </c>
      <c r="B42" s="112" t="s">
        <v>73</v>
      </c>
      <c r="C42" s="112"/>
      <c r="D42" s="112"/>
      <c r="E42" s="30"/>
      <c r="F42" s="31"/>
      <c r="H42" s="64">
        <v>4</v>
      </c>
      <c r="I42" s="30" t="s">
        <v>74</v>
      </c>
      <c r="J42" s="43"/>
      <c r="K42" s="43"/>
      <c r="L42" s="31"/>
      <c r="M42" s="23"/>
      <c r="N42" s="84">
        <f>+IF(+E46&gt;=150000,150000,IF(+E46&lt;=150000,+E46))</f>
        <v>0</v>
      </c>
    </row>
    <row r="43" spans="1:17" x14ac:dyDescent="0.25">
      <c r="A43" s="64"/>
      <c r="B43" s="113"/>
      <c r="C43" s="113"/>
      <c r="D43" s="113"/>
      <c r="E43" s="30"/>
      <c r="F43" s="31"/>
      <c r="H43" s="41">
        <v>5</v>
      </c>
      <c r="I43" s="114" t="s">
        <v>75</v>
      </c>
      <c r="J43" s="115"/>
      <c r="K43" s="115"/>
      <c r="L43" s="115"/>
      <c r="M43" s="116"/>
      <c r="N43" s="84">
        <f>+IF(+E47&gt;=50000,50000,IF(+E47&lt;=50000,+E47))</f>
        <v>0</v>
      </c>
    </row>
    <row r="44" spans="1:17" x14ac:dyDescent="0.25">
      <c r="A44" s="64"/>
      <c r="B44" s="118"/>
      <c r="C44" s="119"/>
      <c r="D44" s="120"/>
      <c r="E44" s="30"/>
      <c r="F44" s="31"/>
      <c r="H44" s="41">
        <v>6</v>
      </c>
      <c r="I44" s="38" t="s">
        <v>76</v>
      </c>
      <c r="J44" s="95"/>
      <c r="K44" s="95"/>
      <c r="L44" s="95"/>
      <c r="M44" s="96"/>
      <c r="N44" s="45">
        <f>N41-N42-N43</f>
        <v>-50000</v>
      </c>
    </row>
    <row r="45" spans="1:17" x14ac:dyDescent="0.25">
      <c r="A45" s="64"/>
      <c r="B45" s="113"/>
      <c r="C45" s="113"/>
      <c r="D45" s="113"/>
      <c r="E45" s="30"/>
      <c r="F45" s="31"/>
      <c r="H45" s="64">
        <v>7</v>
      </c>
      <c r="I45" s="30" t="s">
        <v>77</v>
      </c>
      <c r="J45" s="43"/>
      <c r="K45" s="43"/>
      <c r="L45" s="31"/>
      <c r="M45" s="89">
        <f>+IF(+N44&lt;=500000,0,IF(+N44&gt;=500000,250000))</f>
        <v>0</v>
      </c>
      <c r="N45" s="84">
        <v>0</v>
      </c>
    </row>
    <row r="46" spans="1:17" x14ac:dyDescent="0.25">
      <c r="A46" s="64"/>
      <c r="B46" s="113" t="s">
        <v>21</v>
      </c>
      <c r="C46" s="113">
        <f>SUM(C29:C41)</f>
        <v>0</v>
      </c>
      <c r="D46" s="113"/>
      <c r="E46" s="88">
        <f>SUM(E29:F45)</f>
        <v>0</v>
      </c>
      <c r="F46" s="31"/>
      <c r="H46" s="41">
        <v>8</v>
      </c>
      <c r="I46" s="46" t="s">
        <v>78</v>
      </c>
      <c r="J46" s="43"/>
      <c r="K46" s="31"/>
      <c r="L46" s="101"/>
      <c r="M46" s="89">
        <f>+IF(+N44&lt;=500000,0,+IF(+N44&gt;=500000,250000,IF(+N44&lt;750000,+(N44-500000))))</f>
        <v>0</v>
      </c>
      <c r="N46" s="84">
        <f>ROUND((M46*5%),0)</f>
        <v>0</v>
      </c>
    </row>
    <row r="47" spans="1:17" x14ac:dyDescent="0.25">
      <c r="A47"/>
      <c r="B47" s="40" t="s">
        <v>79</v>
      </c>
      <c r="E47" s="83">
        <f>G18</f>
        <v>0</v>
      </c>
      <c r="H47" s="41">
        <v>9</v>
      </c>
      <c r="I47" s="93" t="s">
        <v>80</v>
      </c>
      <c r="J47" s="43"/>
      <c r="K47" s="31"/>
      <c r="L47" s="101"/>
      <c r="M47" s="89">
        <f>+IF(+N44&lt;=500000,0,+IF(+N44&lt;=1000000,+(N44-500000),IF(+N44&gt;1000000,500000)))</f>
        <v>0</v>
      </c>
      <c r="N47" s="84">
        <f>ROUND((M47*20%),0)</f>
        <v>0</v>
      </c>
    </row>
    <row r="48" spans="1:17" x14ac:dyDescent="0.25">
      <c r="A48"/>
      <c r="B48" s="40"/>
      <c r="E48" s="83"/>
      <c r="H48" s="41"/>
      <c r="I48" s="94" t="s">
        <v>93</v>
      </c>
      <c r="J48" s="43"/>
      <c r="K48" s="43"/>
      <c r="L48" s="102"/>
      <c r="M48" s="89">
        <f>+IF(+N44&lt;=1000000,0,+IF(+N44&gt;=100000,(N44-1000000)))</f>
        <v>0</v>
      </c>
      <c r="N48" s="84">
        <f>ROUND((M48*30%),0)</f>
        <v>0</v>
      </c>
    </row>
    <row r="49" spans="1:15" x14ac:dyDescent="0.25">
      <c r="A49"/>
      <c r="H49" s="64">
        <v>10</v>
      </c>
      <c r="I49" s="38" t="s">
        <v>81</v>
      </c>
      <c r="J49" s="43"/>
      <c r="K49" s="43"/>
      <c r="L49" s="43"/>
      <c r="M49" s="31"/>
      <c r="N49" s="84">
        <f>SUM(N45:N48)</f>
        <v>0</v>
      </c>
    </row>
    <row r="50" spans="1:15" x14ac:dyDescent="0.25">
      <c r="A50" s="117"/>
      <c r="B50" s="117"/>
      <c r="C50" s="117"/>
      <c r="D50" s="117"/>
      <c r="E50" s="117"/>
      <c r="H50" s="41">
        <v>12</v>
      </c>
      <c r="I50" s="101" t="s">
        <v>82</v>
      </c>
      <c r="J50" s="101"/>
      <c r="K50" s="101"/>
      <c r="L50" s="101"/>
      <c r="M50" s="23"/>
      <c r="N50" s="84">
        <f>ROUND((N49*4%),0)</f>
        <v>0</v>
      </c>
    </row>
    <row r="51" spans="1:15" x14ac:dyDescent="0.25">
      <c r="A51" s="110"/>
      <c r="B51" s="110"/>
      <c r="C51" s="110"/>
      <c r="D51" s="110"/>
      <c r="E51" s="99"/>
      <c r="H51" s="64">
        <v>13</v>
      </c>
      <c r="I51" s="48" t="s">
        <v>83</v>
      </c>
      <c r="J51" s="101"/>
      <c r="K51" s="101"/>
      <c r="L51" s="101"/>
      <c r="M51" s="49"/>
      <c r="N51" s="50">
        <f>MROUND((+N49+N50),10)</f>
        <v>0</v>
      </c>
    </row>
    <row r="52" spans="1:15" x14ac:dyDescent="0.25">
      <c r="A52" s="110"/>
      <c r="B52" s="110"/>
      <c r="C52" s="110"/>
      <c r="D52" s="110"/>
      <c r="E52" s="99"/>
      <c r="H52" s="41">
        <v>14</v>
      </c>
      <c r="I52" s="101" t="s">
        <v>84</v>
      </c>
      <c r="J52" s="101"/>
      <c r="K52" s="101"/>
      <c r="L52" s="101"/>
      <c r="M52" s="49"/>
      <c r="N52" s="90">
        <f>Q18</f>
        <v>0</v>
      </c>
    </row>
    <row r="53" spans="1:15" x14ac:dyDescent="0.25">
      <c r="A53" s="110"/>
      <c r="B53" s="110"/>
      <c r="C53" s="110"/>
      <c r="D53" s="110"/>
      <c r="E53" s="99"/>
      <c r="H53" s="41">
        <v>15</v>
      </c>
      <c r="I53" s="114" t="s">
        <v>90</v>
      </c>
      <c r="J53" s="115"/>
      <c r="K53" s="115"/>
      <c r="L53" s="116"/>
      <c r="M53" s="49"/>
      <c r="N53" s="90">
        <f>N51-N52</f>
        <v>0</v>
      </c>
    </row>
    <row r="54" spans="1:15" x14ac:dyDescent="0.25">
      <c r="A54" s="110"/>
      <c r="B54" s="110"/>
      <c r="C54" s="110"/>
      <c r="D54" s="110"/>
      <c r="E54" s="99"/>
      <c r="H54" s="64">
        <v>16</v>
      </c>
      <c r="I54" s="132" t="s">
        <v>85</v>
      </c>
      <c r="J54" s="122"/>
      <c r="K54" s="122"/>
      <c r="L54" s="123"/>
      <c r="M54" s="49"/>
      <c r="N54" s="91">
        <f>+IF((N52-N51)&lt;0,0)+IF((N52-N51)&gt;0,(N52-N51))</f>
        <v>0</v>
      </c>
    </row>
    <row r="55" spans="1:15" x14ac:dyDescent="0.25">
      <c r="A55" s="110"/>
      <c r="B55" s="110"/>
      <c r="C55" s="110"/>
      <c r="D55" s="110"/>
      <c r="E55" s="51"/>
      <c r="H55" s="27"/>
      <c r="I55" s="100"/>
      <c r="J55" s="98"/>
      <c r="K55" s="98"/>
      <c r="L55" s="98"/>
      <c r="M55" s="54"/>
      <c r="N55" s="54"/>
    </row>
    <row r="56" spans="1:15" x14ac:dyDescent="0.25">
      <c r="A56" s="110"/>
      <c r="B56" s="110"/>
      <c r="C56" s="110"/>
      <c r="D56" s="110"/>
      <c r="E56" s="99"/>
      <c r="H56" s="28"/>
      <c r="I56" s="111"/>
      <c r="J56" s="109"/>
      <c r="K56" s="109"/>
      <c r="L56" s="109"/>
      <c r="M56" s="55"/>
      <c r="N56" s="56"/>
      <c r="O56" s="56"/>
    </row>
    <row r="57" spans="1:15" ht="15.75" x14ac:dyDescent="0.25">
      <c r="A57"/>
      <c r="B57" s="57" t="s">
        <v>86</v>
      </c>
      <c r="C57" s="57"/>
      <c r="D57" s="57"/>
      <c r="H57" s="57" t="s">
        <v>87</v>
      </c>
      <c r="I57" s="57"/>
      <c r="J57" s="57"/>
      <c r="K57" s="57"/>
      <c r="L57" s="58" t="s">
        <v>88</v>
      </c>
    </row>
    <row r="58" spans="1:15" x14ac:dyDescent="0.25">
      <c r="A58" s="110"/>
      <c r="B58" s="110"/>
      <c r="C58" s="110"/>
      <c r="D58" s="110"/>
      <c r="E58" s="99"/>
      <c r="H58" s="28"/>
      <c r="I58" s="109"/>
      <c r="J58" s="109"/>
      <c r="K58" s="109"/>
      <c r="L58" s="109"/>
      <c r="M58" s="55"/>
      <c r="N58" s="56"/>
      <c r="O58" s="56"/>
    </row>
    <row r="59" spans="1:15" x14ac:dyDescent="0.25">
      <c r="A59" s="110"/>
      <c r="B59" s="110"/>
      <c r="C59" s="110"/>
      <c r="D59" s="110"/>
      <c r="E59" s="51"/>
      <c r="H59" s="28"/>
      <c r="I59" s="109"/>
      <c r="J59" s="109"/>
      <c r="K59" s="109"/>
      <c r="L59" s="109"/>
      <c r="M59" s="55"/>
      <c r="N59" s="56"/>
      <c r="O59" s="56"/>
    </row>
    <row r="60" spans="1:15" x14ac:dyDescent="0.25">
      <c r="A60"/>
      <c r="H60" s="28"/>
      <c r="I60" s="109"/>
      <c r="J60" s="109"/>
      <c r="K60" s="109"/>
      <c r="L60" s="109"/>
      <c r="M60" s="28"/>
      <c r="N60" s="56"/>
      <c r="O60" s="56"/>
    </row>
    <row r="61" spans="1:15" x14ac:dyDescent="0.25">
      <c r="A61"/>
      <c r="I61" s="28"/>
      <c r="J61" s="28"/>
      <c r="K61" s="28"/>
      <c r="L61" s="28"/>
    </row>
    <row r="62" spans="1:15" ht="15.75" x14ac:dyDescent="0.25">
      <c r="A62"/>
      <c r="E62" s="57"/>
      <c r="F62" s="57"/>
      <c r="I62" s="28"/>
      <c r="J62" s="28"/>
      <c r="K62" s="28"/>
      <c r="L62" s="28"/>
    </row>
    <row r="63" spans="1:15" ht="15.75" x14ac:dyDescent="0.25">
      <c r="A63"/>
      <c r="B63" s="57"/>
      <c r="C63" s="57"/>
      <c r="D63" s="57"/>
      <c r="E63" s="57"/>
      <c r="F63" s="57"/>
      <c r="I63" s="28"/>
      <c r="J63" s="28"/>
      <c r="K63" s="28"/>
      <c r="L63" s="28"/>
    </row>
    <row r="64" spans="1:15" ht="15.75" x14ac:dyDescent="0.25">
      <c r="A64"/>
      <c r="B64" s="57"/>
      <c r="C64" s="57"/>
      <c r="D64" s="57"/>
      <c r="E64" s="57"/>
      <c r="F64" s="57"/>
      <c r="I64" s="28"/>
      <c r="J64" s="28"/>
      <c r="K64" s="28"/>
      <c r="L64" s="28"/>
    </row>
  </sheetData>
  <mergeCells count="45">
    <mergeCell ref="B19:G19"/>
    <mergeCell ref="A2:O2"/>
    <mergeCell ref="A3:B3"/>
    <mergeCell ref="F3:G3"/>
    <mergeCell ref="M3:N3"/>
    <mergeCell ref="O3:P3"/>
    <mergeCell ref="B42:D42"/>
    <mergeCell ref="B43:D43"/>
    <mergeCell ref="B23:G23"/>
    <mergeCell ref="A26:M26"/>
    <mergeCell ref="I27:N27"/>
    <mergeCell ref="A28:F28"/>
    <mergeCell ref="I28:L28"/>
    <mergeCell ref="J39:L39"/>
    <mergeCell ref="H30:H40"/>
    <mergeCell ref="J30:L30"/>
    <mergeCell ref="J31:L31"/>
    <mergeCell ref="J32:L32"/>
    <mergeCell ref="J33:L33"/>
    <mergeCell ref="I40:M40"/>
    <mergeCell ref="J34:L34"/>
    <mergeCell ref="J35:L35"/>
    <mergeCell ref="J36:L36"/>
    <mergeCell ref="J37:L37"/>
    <mergeCell ref="J38:L38"/>
    <mergeCell ref="I43:M43"/>
    <mergeCell ref="I41:M41"/>
    <mergeCell ref="B45:D45"/>
    <mergeCell ref="B46:D46"/>
    <mergeCell ref="A50:E50"/>
    <mergeCell ref="A51:D51"/>
    <mergeCell ref="B44:D44"/>
    <mergeCell ref="A53:D53"/>
    <mergeCell ref="A58:D58"/>
    <mergeCell ref="I58:L58"/>
    <mergeCell ref="A52:D52"/>
    <mergeCell ref="I53:L53"/>
    <mergeCell ref="A54:D54"/>
    <mergeCell ref="I54:L54"/>
    <mergeCell ref="A55:D55"/>
    <mergeCell ref="A59:D59"/>
    <mergeCell ref="I59:L59"/>
    <mergeCell ref="I60:L60"/>
    <mergeCell ref="A56:D56"/>
    <mergeCell ref="I56:L5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GPF without HRA</vt:lpstr>
      <vt:lpstr>GPF with HRA </vt:lpstr>
      <vt:lpstr>NPS with HRA</vt:lpstr>
      <vt:lpstr>NPS without HRA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2020-01-06T06:01:07Z</dcterms:modified>
</cp:coreProperties>
</file>